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 posting\"/>
    </mc:Choice>
  </mc:AlternateContent>
  <xr:revisionPtr revIDLastSave="0" documentId="8_{BD3CEAA4-86EF-40A6-BDA4-1DE6F0473CF9}" xr6:coauthVersionLast="47" xr6:coauthVersionMax="47" xr10:uidLastSave="{00000000-0000-0000-0000-000000000000}"/>
  <bookViews>
    <workbookView xWindow="28680" yWindow="-120" windowWidth="29040" windowHeight="15720" tabRatio="900" xr2:uid="{D545184F-967D-4B54-B33B-B5F5FAF41975}"/>
  </bookViews>
  <sheets>
    <sheet name="Flex Supreme" sheetId="1" r:id="rId1"/>
    <sheet name="Flex Supreme Pricer" sheetId="2" state="hidden" r:id="rId2"/>
    <sheet name="DSCR Supreme " sheetId="10" r:id="rId3"/>
    <sheet name="DSCR Supreme Pricer" sheetId="11" state="hidden" r:id="rId4"/>
    <sheet name="Flex Select" sheetId="3" r:id="rId5"/>
    <sheet name="Flex Select Pricer" sheetId="4" state="hidden" r:id="rId6"/>
    <sheet name="Investor DSCR" sheetId="5" r:id="rId7"/>
    <sheet name="Investor DSCR Pricer" sheetId="6" state="hidden" r:id="rId8"/>
    <sheet name="DSCR Multi and Mixed Use " sheetId="12" r:id="rId9"/>
    <sheet name="DSCR Multi and MU Pricer" sheetId="13" state="hidden" r:id="rId10"/>
    <sheet name="2nd Liens" sheetId="7" r:id="rId11"/>
    <sheet name="2nd Liens Pricer" sheetId="8" state="hidden" r:id="rId12"/>
    <sheet name="Control" sheetId="9" state="hidden" r:id="rId13"/>
  </sheets>
  <definedNames>
    <definedName name="bb_Q0FCMjY4M0FEQTU4NDYxM0" hidden="1">#REF!</definedName>
    <definedName name="InvestorAccessPending" hidden="1">#REF!</definedName>
    <definedName name="_xlnm.Print_Area" localSheetId="10">'2nd Liens'!$A$1:$S$54</definedName>
    <definedName name="_xlnm.Print_Area" localSheetId="8">'DSCR Multi and Mixed Use '!$A$1:$Y$56</definedName>
    <definedName name="_xlnm.Print_Area" localSheetId="2">'DSCR Supreme '!$A$1:$Y$53</definedName>
    <definedName name="_xlnm.Print_Area" localSheetId="4">'Flex Select'!$A$1:$Y$64</definedName>
    <definedName name="_xlnm.Print_Area" localSheetId="0">'Flex Supreme'!$A$1:$Y$55</definedName>
    <definedName name="_xlnm.Print_Area" localSheetId="6">'Investor DSCR'!$A$1:$X$57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2" l="1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7" i="12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7" i="10"/>
  <c r="H41" i="13"/>
  <c r="I41" i="13"/>
  <c r="J41" i="13" s="1"/>
  <c r="H42" i="13"/>
  <c r="L42" i="13" s="1"/>
  <c r="I42" i="13"/>
  <c r="M42" i="13" s="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J42" i="13" l="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P55" i="12" l="1"/>
  <c r="P54" i="12"/>
  <c r="E56" i="3"/>
  <c r="E54" i="1"/>
  <c r="E53" i="1"/>
  <c r="D43" i="12" l="1"/>
  <c r="D42" i="12"/>
  <c r="I40" i="13"/>
  <c r="M41" i="13" s="1"/>
  <c r="H40" i="13"/>
  <c r="L41" i="13" s="1"/>
  <c r="I39" i="13"/>
  <c r="H39" i="13"/>
  <c r="C40" i="12" s="1"/>
  <c r="I38" i="13"/>
  <c r="H38" i="13"/>
  <c r="C39" i="12" s="1"/>
  <c r="I37" i="13"/>
  <c r="D38" i="12" s="1"/>
  <c r="H37" i="13"/>
  <c r="C38" i="12" s="1"/>
  <c r="I36" i="13"/>
  <c r="D37" i="12" s="1"/>
  <c r="H36" i="13"/>
  <c r="I35" i="13"/>
  <c r="D36" i="12" s="1"/>
  <c r="H35" i="13"/>
  <c r="C36" i="12" s="1"/>
  <c r="I34" i="13"/>
  <c r="H34" i="13"/>
  <c r="C35" i="12" s="1"/>
  <c r="I33" i="13"/>
  <c r="H33" i="13"/>
  <c r="I32" i="13"/>
  <c r="H32" i="13"/>
  <c r="C33" i="12" s="1"/>
  <c r="I31" i="13"/>
  <c r="D32" i="12" s="1"/>
  <c r="H31" i="13"/>
  <c r="I30" i="13"/>
  <c r="H30" i="13"/>
  <c r="C31" i="12" s="1"/>
  <c r="I29" i="13"/>
  <c r="D30" i="12" s="1"/>
  <c r="H29" i="13"/>
  <c r="I28" i="13"/>
  <c r="H28" i="13"/>
  <c r="C29" i="12" s="1"/>
  <c r="I27" i="13"/>
  <c r="H27" i="13"/>
  <c r="C28" i="12" s="1"/>
  <c r="I26" i="13"/>
  <c r="H26" i="13"/>
  <c r="I25" i="13"/>
  <c r="H25" i="13"/>
  <c r="C26" i="12" s="1"/>
  <c r="I24" i="13"/>
  <c r="D25" i="12" s="1"/>
  <c r="H24" i="13"/>
  <c r="I23" i="13"/>
  <c r="D24" i="12" s="1"/>
  <c r="H23" i="13"/>
  <c r="C24" i="12" s="1"/>
  <c r="I22" i="13"/>
  <c r="H22" i="13"/>
  <c r="C23" i="12" s="1"/>
  <c r="I21" i="13"/>
  <c r="H21" i="13"/>
  <c r="C22" i="12" s="1"/>
  <c r="I20" i="13"/>
  <c r="H20" i="13"/>
  <c r="I19" i="13"/>
  <c r="D20" i="12" s="1"/>
  <c r="H19" i="13"/>
  <c r="C20" i="12" s="1"/>
  <c r="I18" i="13"/>
  <c r="D19" i="12" s="1"/>
  <c r="H18" i="13"/>
  <c r="I17" i="13"/>
  <c r="D18" i="12" s="1"/>
  <c r="H17" i="13"/>
  <c r="C18" i="12" s="1"/>
  <c r="I16" i="13"/>
  <c r="H16" i="13"/>
  <c r="C17" i="12" s="1"/>
  <c r="I15" i="13"/>
  <c r="H15" i="13"/>
  <c r="C16" i="12" s="1"/>
  <c r="I14" i="13"/>
  <c r="H14" i="13"/>
  <c r="C15" i="12" s="1"/>
  <c r="I13" i="13"/>
  <c r="D14" i="12" s="1"/>
  <c r="H13" i="13"/>
  <c r="I12" i="13"/>
  <c r="H12" i="13"/>
  <c r="C13" i="12" s="1"/>
  <c r="I11" i="13"/>
  <c r="D12" i="12" s="1"/>
  <c r="H11" i="13"/>
  <c r="C12" i="12" s="1"/>
  <c r="I10" i="13"/>
  <c r="H10" i="13"/>
  <c r="C11" i="12" s="1"/>
  <c r="I9" i="13"/>
  <c r="H9" i="13"/>
  <c r="I8" i="13"/>
  <c r="H8" i="13"/>
  <c r="I7" i="13"/>
  <c r="D8" i="12" s="1"/>
  <c r="H7" i="13"/>
  <c r="C8" i="12" s="1"/>
  <c r="I6" i="13"/>
  <c r="D7" i="12" s="1"/>
  <c r="H6" i="13"/>
  <c r="C7" i="12" s="1"/>
  <c r="B3" i="13"/>
  <c r="D43" i="10"/>
  <c r="H42" i="11"/>
  <c r="C43" i="10" s="1"/>
  <c r="H41" i="11"/>
  <c r="H40" i="11"/>
  <c r="H39" i="11"/>
  <c r="C40" i="10" s="1"/>
  <c r="D39" i="10"/>
  <c r="H38" i="11"/>
  <c r="H37" i="11"/>
  <c r="C38" i="10" s="1"/>
  <c r="H36" i="11"/>
  <c r="C37" i="10" s="1"/>
  <c r="D36" i="10"/>
  <c r="H35" i="11"/>
  <c r="C36" i="10" s="1"/>
  <c r="H34" i="11"/>
  <c r="C35" i="10" s="1"/>
  <c r="H33" i="11"/>
  <c r="H32" i="11"/>
  <c r="C33" i="10" s="1"/>
  <c r="H31" i="11"/>
  <c r="C32" i="10" s="1"/>
  <c r="D31" i="10"/>
  <c r="H30" i="11"/>
  <c r="C31" i="10" s="1"/>
  <c r="H29" i="11"/>
  <c r="D29" i="10"/>
  <c r="H28" i="11"/>
  <c r="C29" i="10" s="1"/>
  <c r="H27" i="11"/>
  <c r="C28" i="10" s="1"/>
  <c r="H26" i="11"/>
  <c r="C27" i="10" s="1"/>
  <c r="H25" i="11"/>
  <c r="C26" i="10" s="1"/>
  <c r="H24" i="11"/>
  <c r="H23" i="11"/>
  <c r="C24" i="10" s="1"/>
  <c r="H22" i="11"/>
  <c r="C23" i="10" s="1"/>
  <c r="H21" i="11"/>
  <c r="H20" i="11"/>
  <c r="C21" i="10" s="1"/>
  <c r="H19" i="11"/>
  <c r="H18" i="11"/>
  <c r="C19" i="10" s="1"/>
  <c r="H17" i="11"/>
  <c r="C18" i="10" s="1"/>
  <c r="D17" i="10"/>
  <c r="H16" i="11"/>
  <c r="H15" i="11"/>
  <c r="C16" i="10" s="1"/>
  <c r="H14" i="11"/>
  <c r="H13" i="11"/>
  <c r="C14" i="10" s="1"/>
  <c r="H12" i="11"/>
  <c r="C13" i="10" s="1"/>
  <c r="D12" i="10"/>
  <c r="H11" i="11"/>
  <c r="H10" i="11"/>
  <c r="H9" i="11"/>
  <c r="C10" i="10" s="1"/>
  <c r="H8" i="11"/>
  <c r="C9" i="10" s="1"/>
  <c r="H7" i="11"/>
  <c r="C8" i="10" s="1"/>
  <c r="I6" i="11"/>
  <c r="D7" i="10" s="1"/>
  <c r="H6" i="11"/>
  <c r="C7" i="10" s="1"/>
  <c r="B3" i="11"/>
  <c r="M12" i="13" l="1"/>
  <c r="M37" i="13"/>
  <c r="L17" i="13"/>
  <c r="L9" i="11"/>
  <c r="M7" i="13"/>
  <c r="D30" i="10"/>
  <c r="J41" i="11"/>
  <c r="C42" i="10"/>
  <c r="L13" i="13"/>
  <c r="C14" i="12"/>
  <c r="L18" i="13"/>
  <c r="C19" i="12"/>
  <c r="M33" i="13"/>
  <c r="D34" i="12"/>
  <c r="D21" i="10"/>
  <c r="D42" i="10"/>
  <c r="J16" i="11"/>
  <c r="C17" i="10"/>
  <c r="L21" i="11"/>
  <c r="C22" i="10"/>
  <c r="L10" i="13"/>
  <c r="C10" i="12"/>
  <c r="L11" i="11"/>
  <c r="C12" i="10"/>
  <c r="D22" i="10"/>
  <c r="D27" i="10"/>
  <c r="D37" i="10"/>
  <c r="M9" i="13"/>
  <c r="D10" i="12"/>
  <c r="M14" i="13"/>
  <c r="D15" i="12"/>
  <c r="M24" i="13"/>
  <c r="J30" i="13"/>
  <c r="D31" i="12"/>
  <c r="M39" i="13"/>
  <c r="D40" i="12"/>
  <c r="M19" i="13"/>
  <c r="L30" i="13"/>
  <c r="L40" i="13"/>
  <c r="C41" i="12"/>
  <c r="J6" i="11"/>
  <c r="D23" i="10"/>
  <c r="D28" i="10"/>
  <c r="D32" i="10"/>
  <c r="D38" i="10"/>
  <c r="M10" i="13"/>
  <c r="D11" i="12"/>
  <c r="M15" i="13"/>
  <c r="D16" i="12"/>
  <c r="J20" i="13"/>
  <c r="C21" i="12"/>
  <c r="J25" i="13"/>
  <c r="D26" i="12"/>
  <c r="M30" i="13"/>
  <c r="J35" i="13"/>
  <c r="D41" i="12"/>
  <c r="D18" i="10"/>
  <c r="L38" i="11"/>
  <c r="C39" i="10"/>
  <c r="M20" i="13"/>
  <c r="D21" i="12"/>
  <c r="L26" i="13"/>
  <c r="C27" i="12"/>
  <c r="L31" i="13"/>
  <c r="C32" i="12"/>
  <c r="L36" i="13"/>
  <c r="C37" i="12"/>
  <c r="C42" i="12"/>
  <c r="M7" i="11"/>
  <c r="D8" i="10"/>
  <c r="D13" i="10"/>
  <c r="J23" i="11"/>
  <c r="D24" i="10"/>
  <c r="D33" i="10"/>
  <c r="M17" i="13"/>
  <c r="D17" i="12"/>
  <c r="M26" i="13"/>
  <c r="D27" i="12"/>
  <c r="J18" i="11"/>
  <c r="D19" i="10"/>
  <c r="L23" i="11"/>
  <c r="J28" i="11"/>
  <c r="L33" i="11"/>
  <c r="C34" i="10"/>
  <c r="M21" i="13"/>
  <c r="D22" i="12"/>
  <c r="M31" i="13"/>
  <c r="M36" i="13"/>
  <c r="D9" i="10"/>
  <c r="D14" i="10"/>
  <c r="L28" i="11"/>
  <c r="D34" i="10"/>
  <c r="D40" i="10"/>
  <c r="J12" i="13"/>
  <c r="D13" i="12"/>
  <c r="M27" i="13"/>
  <c r="D28" i="12"/>
  <c r="C43" i="12"/>
  <c r="L14" i="11"/>
  <c r="C15" i="10"/>
  <c r="L19" i="11"/>
  <c r="C20" i="10"/>
  <c r="L24" i="11"/>
  <c r="C25" i="10"/>
  <c r="J40" i="11"/>
  <c r="C41" i="10"/>
  <c r="L12" i="13"/>
  <c r="J17" i="13"/>
  <c r="M22" i="13"/>
  <c r="D23" i="12"/>
  <c r="M32" i="13"/>
  <c r="D33" i="12"/>
  <c r="L8" i="13"/>
  <c r="C9" i="12"/>
  <c r="L29" i="13"/>
  <c r="C30" i="12"/>
  <c r="L10" i="11"/>
  <c r="C11" i="10"/>
  <c r="D16" i="10"/>
  <c r="D26" i="10"/>
  <c r="M8" i="13"/>
  <c r="D9" i="12"/>
  <c r="L24" i="13"/>
  <c r="C25" i="12"/>
  <c r="M38" i="13"/>
  <c r="D39" i="12"/>
  <c r="D11" i="10"/>
  <c r="M34" i="13"/>
  <c r="D35" i="12"/>
  <c r="D10" i="10"/>
  <c r="D15" i="10"/>
  <c r="D20" i="10"/>
  <c r="D25" i="10"/>
  <c r="L29" i="11"/>
  <c r="C30" i="10"/>
  <c r="D35" i="10"/>
  <c r="D41" i="10"/>
  <c r="M29" i="13"/>
  <c r="D29" i="12"/>
  <c r="L34" i="13"/>
  <c r="C34" i="12"/>
  <c r="J38" i="11"/>
  <c r="L15" i="11"/>
  <c r="L20" i="11"/>
  <c r="J11" i="11"/>
  <c r="L25" i="11"/>
  <c r="L35" i="11"/>
  <c r="L16" i="11"/>
  <c r="L26" i="11"/>
  <c r="J30" i="11"/>
  <c r="J35" i="11"/>
  <c r="L41" i="11"/>
  <c r="L42" i="11"/>
  <c r="L39" i="11"/>
  <c r="L34" i="11"/>
  <c r="L12" i="11"/>
  <c r="L8" i="11"/>
  <c r="L22" i="11"/>
  <c r="L31" i="11"/>
  <c r="L13" i="11"/>
  <c r="L37" i="11"/>
  <c r="J42" i="11"/>
  <c r="L30" i="11"/>
  <c r="L36" i="11"/>
  <c r="L17" i="11"/>
  <c r="L27" i="11"/>
  <c r="L18" i="11"/>
  <c r="L32" i="11"/>
  <c r="L7" i="11"/>
  <c r="L23" i="13"/>
  <c r="L14" i="13"/>
  <c r="L37" i="13"/>
  <c r="J31" i="13"/>
  <c r="J13" i="13"/>
  <c r="J23" i="13"/>
  <c r="J8" i="13"/>
  <c r="J36" i="13"/>
  <c r="J18" i="13"/>
  <c r="L32" i="13"/>
  <c r="L11" i="13"/>
  <c r="J11" i="13"/>
  <c r="L25" i="13"/>
  <c r="L27" i="13"/>
  <c r="L19" i="13"/>
  <c r="J19" i="13"/>
  <c r="L15" i="13"/>
  <c r="J24" i="13"/>
  <c r="J37" i="13"/>
  <c r="L20" i="13"/>
  <c r="J29" i="13"/>
  <c r="L38" i="13"/>
  <c r="J7" i="13"/>
  <c r="L22" i="13"/>
  <c r="L35" i="13"/>
  <c r="L39" i="13"/>
  <c r="J6" i="13"/>
  <c r="L7" i="13"/>
  <c r="M40" i="13"/>
  <c r="M13" i="13"/>
  <c r="M25" i="13"/>
  <c r="J16" i="13"/>
  <c r="M18" i="13"/>
  <c r="J28" i="13"/>
  <c r="J40" i="13"/>
  <c r="J9" i="13"/>
  <c r="M11" i="13"/>
  <c r="L16" i="13"/>
  <c r="J21" i="13"/>
  <c r="M23" i="13"/>
  <c r="L28" i="13"/>
  <c r="J33" i="13"/>
  <c r="M35" i="13"/>
  <c r="L9" i="13"/>
  <c r="J14" i="13"/>
  <c r="M16" i="13"/>
  <c r="L21" i="13"/>
  <c r="J26" i="13"/>
  <c r="M28" i="13"/>
  <c r="L33" i="13"/>
  <c r="J38" i="13"/>
  <c r="J10" i="13"/>
  <c r="J22" i="13"/>
  <c r="J34" i="13"/>
  <c r="J15" i="13"/>
  <c r="J27" i="13"/>
  <c r="J39" i="13"/>
  <c r="J32" i="13"/>
  <c r="J33" i="11"/>
  <c r="L40" i="11"/>
  <c r="J36" i="11"/>
  <c r="J39" i="11"/>
  <c r="J37" i="11"/>
  <c r="J9" i="11"/>
  <c r="J21" i="11"/>
  <c r="J14" i="11"/>
  <c r="J26" i="11"/>
  <c r="J7" i="11"/>
  <c r="J19" i="11"/>
  <c r="J31" i="11"/>
  <c r="J12" i="11"/>
  <c r="J24" i="11"/>
  <c r="J17" i="11"/>
  <c r="J29" i="11"/>
  <c r="J10" i="11"/>
  <c r="J22" i="11"/>
  <c r="J34" i="11"/>
  <c r="J15" i="11"/>
  <c r="J27" i="11"/>
  <c r="J8" i="11"/>
  <c r="J20" i="11"/>
  <c r="J32" i="11"/>
  <c r="J13" i="11"/>
  <c r="J25" i="11"/>
  <c r="C2" i="9"/>
  <c r="C1" i="9"/>
  <c r="H50" i="8"/>
  <c r="H49" i="8"/>
  <c r="C50" i="7" s="1"/>
  <c r="H48" i="8"/>
  <c r="H47" i="8"/>
  <c r="C48" i="7" s="1"/>
  <c r="H46" i="8"/>
  <c r="C47" i="7" s="1"/>
  <c r="H45" i="8"/>
  <c r="C46" i="7" s="1"/>
  <c r="H44" i="8"/>
  <c r="H43" i="8"/>
  <c r="C44" i="7" s="1"/>
  <c r="H42" i="8"/>
  <c r="H41" i="8"/>
  <c r="C42" i="7" s="1"/>
  <c r="H40" i="8"/>
  <c r="H39" i="8"/>
  <c r="C40" i="7" s="1"/>
  <c r="H38" i="8"/>
  <c r="C39" i="7" s="1"/>
  <c r="H37" i="8"/>
  <c r="C38" i="7" s="1"/>
  <c r="H36" i="8"/>
  <c r="H35" i="8"/>
  <c r="C36" i="7" s="1"/>
  <c r="H34" i="8"/>
  <c r="H33" i="8"/>
  <c r="C34" i="7" s="1"/>
  <c r="H32" i="8"/>
  <c r="H31" i="8"/>
  <c r="C32" i="7" s="1"/>
  <c r="H30" i="8"/>
  <c r="C31" i="7" s="1"/>
  <c r="H29" i="8"/>
  <c r="C30" i="7" s="1"/>
  <c r="H28" i="8"/>
  <c r="H27" i="8"/>
  <c r="C28" i="7" s="1"/>
  <c r="H26" i="8"/>
  <c r="H25" i="8"/>
  <c r="C26" i="7" s="1"/>
  <c r="H24" i="8"/>
  <c r="H23" i="8"/>
  <c r="C24" i="7" s="1"/>
  <c r="H22" i="8"/>
  <c r="C23" i="7" s="1"/>
  <c r="H21" i="8"/>
  <c r="C22" i="7" s="1"/>
  <c r="H20" i="8"/>
  <c r="H19" i="8"/>
  <c r="C20" i="7" s="1"/>
  <c r="H18" i="8"/>
  <c r="H17" i="8"/>
  <c r="C18" i="7" s="1"/>
  <c r="H16" i="8"/>
  <c r="H15" i="8"/>
  <c r="H14" i="8"/>
  <c r="C15" i="7" s="1"/>
  <c r="H13" i="8"/>
  <c r="C14" i="7" s="1"/>
  <c r="H12" i="8"/>
  <c r="H11" i="8"/>
  <c r="C12" i="7" s="1"/>
  <c r="H10" i="8"/>
  <c r="H9" i="8"/>
  <c r="C10" i="7" s="1"/>
  <c r="H8" i="8"/>
  <c r="H7" i="8"/>
  <c r="C8" i="7" s="1"/>
  <c r="H6" i="8"/>
  <c r="C7" i="7" s="1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I42" i="6"/>
  <c r="D43" i="5" s="1"/>
  <c r="H42" i="6"/>
  <c r="I41" i="6"/>
  <c r="D42" i="5" s="1"/>
  <c r="H41" i="6"/>
  <c r="I40" i="6"/>
  <c r="H40" i="6"/>
  <c r="I39" i="6"/>
  <c r="D40" i="5" s="1"/>
  <c r="H39" i="6"/>
  <c r="I38" i="6"/>
  <c r="H38" i="6"/>
  <c r="I37" i="6"/>
  <c r="D38" i="5" s="1"/>
  <c r="H37" i="6"/>
  <c r="I36" i="6"/>
  <c r="D37" i="5" s="1"/>
  <c r="H36" i="6"/>
  <c r="I35" i="6"/>
  <c r="D36" i="5" s="1"/>
  <c r="H35" i="6"/>
  <c r="I34" i="6"/>
  <c r="D35" i="5" s="1"/>
  <c r="H34" i="6"/>
  <c r="I33" i="6"/>
  <c r="H33" i="6"/>
  <c r="I32" i="6"/>
  <c r="D33" i="5" s="1"/>
  <c r="H32" i="6"/>
  <c r="I31" i="6"/>
  <c r="D32" i="5" s="1"/>
  <c r="H31" i="6"/>
  <c r="I30" i="6"/>
  <c r="H30" i="6"/>
  <c r="I29" i="6"/>
  <c r="H29" i="6"/>
  <c r="I28" i="6"/>
  <c r="D29" i="5" s="1"/>
  <c r="H28" i="6"/>
  <c r="I27" i="6"/>
  <c r="D28" i="5" s="1"/>
  <c r="H27" i="6"/>
  <c r="I26" i="6"/>
  <c r="D27" i="5" s="1"/>
  <c r="H26" i="6"/>
  <c r="I25" i="6"/>
  <c r="D26" i="5" s="1"/>
  <c r="H25" i="6"/>
  <c r="I24" i="6"/>
  <c r="D25" i="5" s="1"/>
  <c r="H24" i="6"/>
  <c r="I23" i="6"/>
  <c r="H23" i="6"/>
  <c r="I22" i="6"/>
  <c r="D23" i="5" s="1"/>
  <c r="H22" i="6"/>
  <c r="I21" i="6"/>
  <c r="D22" i="5" s="1"/>
  <c r="H21" i="6"/>
  <c r="I20" i="6"/>
  <c r="D21" i="5" s="1"/>
  <c r="H20" i="6"/>
  <c r="I19" i="6"/>
  <c r="D20" i="5" s="1"/>
  <c r="H19" i="6"/>
  <c r="I18" i="6"/>
  <c r="D19" i="5" s="1"/>
  <c r="H18" i="6"/>
  <c r="I17" i="6"/>
  <c r="D18" i="5" s="1"/>
  <c r="H17" i="6"/>
  <c r="I16" i="6"/>
  <c r="D17" i="5" s="1"/>
  <c r="H16" i="6"/>
  <c r="I15" i="6"/>
  <c r="D16" i="5" s="1"/>
  <c r="H15" i="6"/>
  <c r="I14" i="6"/>
  <c r="D15" i="5" s="1"/>
  <c r="H14" i="6"/>
  <c r="I13" i="6"/>
  <c r="D14" i="5" s="1"/>
  <c r="H13" i="6"/>
  <c r="I12" i="6"/>
  <c r="D13" i="5" s="1"/>
  <c r="H12" i="6"/>
  <c r="I11" i="6"/>
  <c r="D12" i="5" s="1"/>
  <c r="H11" i="6"/>
  <c r="I10" i="6"/>
  <c r="D11" i="5" s="1"/>
  <c r="H10" i="6"/>
  <c r="I9" i="6"/>
  <c r="H9" i="6"/>
  <c r="I8" i="6"/>
  <c r="H8" i="6"/>
  <c r="I7" i="6"/>
  <c r="H7" i="6"/>
  <c r="I6" i="6"/>
  <c r="D7" i="5" s="1"/>
  <c r="H6" i="6"/>
  <c r="B3" i="6"/>
  <c r="B43" i="5"/>
  <c r="B42" i="5"/>
  <c r="B41" i="5"/>
  <c r="B40" i="5"/>
  <c r="D39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I44" i="4"/>
  <c r="H44" i="4"/>
  <c r="C45" i="3" s="1"/>
  <c r="I43" i="4"/>
  <c r="D44" i="3" s="1"/>
  <c r="H43" i="4"/>
  <c r="I42" i="4"/>
  <c r="H42" i="4"/>
  <c r="C43" i="3" s="1"/>
  <c r="I41" i="4"/>
  <c r="D42" i="3" s="1"/>
  <c r="H41" i="4"/>
  <c r="I40" i="4"/>
  <c r="H40" i="4"/>
  <c r="C41" i="3" s="1"/>
  <c r="I39" i="4"/>
  <c r="H39" i="4"/>
  <c r="I38" i="4"/>
  <c r="D39" i="3" s="1"/>
  <c r="H38" i="4"/>
  <c r="C39" i="3" s="1"/>
  <c r="I37" i="4"/>
  <c r="H37" i="4"/>
  <c r="C38" i="3" s="1"/>
  <c r="I36" i="4"/>
  <c r="D37" i="3" s="1"/>
  <c r="H36" i="4"/>
  <c r="C37" i="3" s="1"/>
  <c r="I35" i="4"/>
  <c r="H35" i="4"/>
  <c r="C36" i="3" s="1"/>
  <c r="I34" i="4"/>
  <c r="D35" i="3" s="1"/>
  <c r="H34" i="4"/>
  <c r="I33" i="4"/>
  <c r="D34" i="3" s="1"/>
  <c r="H33" i="4"/>
  <c r="C34" i="3" s="1"/>
  <c r="I32" i="4"/>
  <c r="H32" i="4"/>
  <c r="I31" i="4"/>
  <c r="D32" i="3" s="1"/>
  <c r="H31" i="4"/>
  <c r="C32" i="3" s="1"/>
  <c r="I30" i="4"/>
  <c r="H30" i="4"/>
  <c r="C31" i="3" s="1"/>
  <c r="I29" i="4"/>
  <c r="D30" i="3" s="1"/>
  <c r="H29" i="4"/>
  <c r="I28" i="4"/>
  <c r="H28" i="4"/>
  <c r="C29" i="3" s="1"/>
  <c r="I27" i="4"/>
  <c r="D28" i="3" s="1"/>
  <c r="H27" i="4"/>
  <c r="C28" i="3" s="1"/>
  <c r="I26" i="4"/>
  <c r="D27" i="3" s="1"/>
  <c r="H26" i="4"/>
  <c r="I25" i="4"/>
  <c r="D26" i="3" s="1"/>
  <c r="H25" i="4"/>
  <c r="C26" i="3" s="1"/>
  <c r="I24" i="4"/>
  <c r="D25" i="3" s="1"/>
  <c r="H24" i="4"/>
  <c r="I23" i="4"/>
  <c r="H23" i="4"/>
  <c r="C24" i="3" s="1"/>
  <c r="I22" i="4"/>
  <c r="D23" i="3" s="1"/>
  <c r="H22" i="4"/>
  <c r="C23" i="3" s="1"/>
  <c r="I21" i="4"/>
  <c r="D22" i="3" s="1"/>
  <c r="H21" i="4"/>
  <c r="C22" i="3" s="1"/>
  <c r="I20" i="4"/>
  <c r="D21" i="3" s="1"/>
  <c r="H20" i="4"/>
  <c r="C21" i="3" s="1"/>
  <c r="I19" i="4"/>
  <c r="H19" i="4"/>
  <c r="C20" i="3" s="1"/>
  <c r="I18" i="4"/>
  <c r="H18" i="4"/>
  <c r="C19" i="3" s="1"/>
  <c r="I17" i="4"/>
  <c r="D18" i="3" s="1"/>
  <c r="H17" i="4"/>
  <c r="I16" i="4"/>
  <c r="H16" i="4"/>
  <c r="C17" i="3" s="1"/>
  <c r="I15" i="4"/>
  <c r="D16" i="3" s="1"/>
  <c r="H15" i="4"/>
  <c r="C16" i="3" s="1"/>
  <c r="I14" i="4"/>
  <c r="H14" i="4"/>
  <c r="C15" i="3" s="1"/>
  <c r="I13" i="4"/>
  <c r="D14" i="3" s="1"/>
  <c r="H13" i="4"/>
  <c r="C14" i="3" s="1"/>
  <c r="I12" i="4"/>
  <c r="D13" i="3" s="1"/>
  <c r="H12" i="4"/>
  <c r="I11" i="4"/>
  <c r="H11" i="4"/>
  <c r="C12" i="3" s="1"/>
  <c r="I10" i="4"/>
  <c r="D11" i="3" s="1"/>
  <c r="H10" i="4"/>
  <c r="I9" i="4"/>
  <c r="D10" i="3" s="1"/>
  <c r="H9" i="4"/>
  <c r="C10" i="3" s="1"/>
  <c r="I8" i="4"/>
  <c r="D9" i="3" s="1"/>
  <c r="H8" i="4"/>
  <c r="C9" i="3" s="1"/>
  <c r="I7" i="4"/>
  <c r="D8" i="3" s="1"/>
  <c r="H7" i="4"/>
  <c r="C8" i="3" s="1"/>
  <c r="I6" i="4"/>
  <c r="H6" i="4"/>
  <c r="C7" i="3" s="1"/>
  <c r="B3" i="4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L30" i="2"/>
  <c r="E30" i="1" s="1"/>
  <c r="K30" i="2"/>
  <c r="D30" i="1" s="1"/>
  <c r="J30" i="2"/>
  <c r="L29" i="2"/>
  <c r="K29" i="2"/>
  <c r="D29" i="1" s="1"/>
  <c r="J29" i="2"/>
  <c r="L28" i="2"/>
  <c r="E28" i="1" s="1"/>
  <c r="K28" i="2"/>
  <c r="D28" i="1" s="1"/>
  <c r="J28" i="2"/>
  <c r="C28" i="1" s="1"/>
  <c r="L27" i="2"/>
  <c r="E27" i="1" s="1"/>
  <c r="K27" i="2"/>
  <c r="D27" i="1" s="1"/>
  <c r="J27" i="2"/>
  <c r="L26" i="2"/>
  <c r="E26" i="1" s="1"/>
  <c r="K26" i="2"/>
  <c r="J26" i="2"/>
  <c r="L25" i="2"/>
  <c r="E25" i="1" s="1"/>
  <c r="K25" i="2"/>
  <c r="D25" i="1" s="1"/>
  <c r="J25" i="2"/>
  <c r="L24" i="2"/>
  <c r="E24" i="1" s="1"/>
  <c r="K24" i="2"/>
  <c r="J24" i="2"/>
  <c r="C24" i="1" s="1"/>
  <c r="L23" i="2"/>
  <c r="E23" i="1" s="1"/>
  <c r="K23" i="2"/>
  <c r="D23" i="1" s="1"/>
  <c r="J23" i="2"/>
  <c r="C23" i="1" s="1"/>
  <c r="L22" i="2"/>
  <c r="E22" i="1" s="1"/>
  <c r="K22" i="2"/>
  <c r="D22" i="1" s="1"/>
  <c r="J22" i="2"/>
  <c r="L21" i="2"/>
  <c r="K21" i="2"/>
  <c r="D21" i="1" s="1"/>
  <c r="J21" i="2"/>
  <c r="L20" i="2"/>
  <c r="E20" i="1" s="1"/>
  <c r="K20" i="2"/>
  <c r="D20" i="1" s="1"/>
  <c r="J20" i="2"/>
  <c r="L19" i="2"/>
  <c r="E19" i="1" s="1"/>
  <c r="K19" i="2"/>
  <c r="D19" i="1" s="1"/>
  <c r="J19" i="2"/>
  <c r="L18" i="2"/>
  <c r="E18" i="1" s="1"/>
  <c r="K18" i="2"/>
  <c r="J18" i="2"/>
  <c r="L17" i="2"/>
  <c r="E17" i="1" s="1"/>
  <c r="K17" i="2"/>
  <c r="D17" i="1" s="1"/>
  <c r="J17" i="2"/>
  <c r="C17" i="1" s="1"/>
  <c r="L16" i="2"/>
  <c r="E16" i="1" s="1"/>
  <c r="K16" i="2"/>
  <c r="J16" i="2"/>
  <c r="C16" i="1" s="1"/>
  <c r="L15" i="2"/>
  <c r="E15" i="1" s="1"/>
  <c r="K15" i="2"/>
  <c r="D15" i="1" s="1"/>
  <c r="J15" i="2"/>
  <c r="C15" i="1" s="1"/>
  <c r="L14" i="2"/>
  <c r="E14" i="1" s="1"/>
  <c r="K14" i="2"/>
  <c r="D14" i="1" s="1"/>
  <c r="J14" i="2"/>
  <c r="L13" i="2"/>
  <c r="K13" i="2"/>
  <c r="D13" i="1" s="1"/>
  <c r="J13" i="2"/>
  <c r="L12" i="2"/>
  <c r="E12" i="1" s="1"/>
  <c r="K12" i="2"/>
  <c r="D12" i="1" s="1"/>
  <c r="J12" i="2"/>
  <c r="C12" i="1" s="1"/>
  <c r="L11" i="2"/>
  <c r="E11" i="1" s="1"/>
  <c r="K11" i="2"/>
  <c r="D11" i="1" s="1"/>
  <c r="J11" i="2"/>
  <c r="L10" i="2"/>
  <c r="E10" i="1" s="1"/>
  <c r="K10" i="2"/>
  <c r="J10" i="2"/>
  <c r="L9" i="2"/>
  <c r="E9" i="1" s="1"/>
  <c r="K9" i="2"/>
  <c r="D9" i="1" s="1"/>
  <c r="J9" i="2"/>
  <c r="C9" i="1" s="1"/>
  <c r="L8" i="2"/>
  <c r="E8" i="1" s="1"/>
  <c r="K8" i="2"/>
  <c r="J8" i="2"/>
  <c r="C8" i="1" s="1"/>
  <c r="L7" i="2"/>
  <c r="E7" i="1" s="1"/>
  <c r="K7" i="2"/>
  <c r="D7" i="1" s="1"/>
  <c r="J7" i="2"/>
  <c r="C7" i="1" s="1"/>
  <c r="L6" i="2"/>
  <c r="K6" i="2"/>
  <c r="D6" i="1" s="1"/>
  <c r="J6" i="2"/>
  <c r="C6" i="1" s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K10" i="8" l="1"/>
  <c r="K34" i="8"/>
  <c r="J29" i="4"/>
  <c r="O30" i="2"/>
  <c r="M24" i="6"/>
  <c r="L33" i="4"/>
  <c r="M17" i="4"/>
  <c r="K23" i="8"/>
  <c r="K12" i="8"/>
  <c r="K24" i="8"/>
  <c r="K36" i="8"/>
  <c r="K48" i="8"/>
  <c r="S8" i="2"/>
  <c r="S16" i="2"/>
  <c r="K26" i="8"/>
  <c r="M42" i="4"/>
  <c r="K15" i="8"/>
  <c r="K39" i="8"/>
  <c r="J24" i="6"/>
  <c r="M30" i="6"/>
  <c r="K28" i="8"/>
  <c r="C30" i="3"/>
  <c r="J19" i="4"/>
  <c r="L25" i="6"/>
  <c r="K42" i="8"/>
  <c r="K31" i="8"/>
  <c r="K8" i="8"/>
  <c r="K20" i="8"/>
  <c r="K32" i="8"/>
  <c r="K44" i="8"/>
  <c r="K47" i="8"/>
  <c r="K50" i="8"/>
  <c r="R25" i="2"/>
  <c r="M30" i="4"/>
  <c r="K16" i="8"/>
  <c r="K40" i="8"/>
  <c r="M7" i="6"/>
  <c r="K18" i="8"/>
  <c r="K7" i="8"/>
  <c r="M10" i="6"/>
  <c r="C16" i="7"/>
  <c r="D20" i="3"/>
  <c r="M44" i="4"/>
  <c r="M38" i="6"/>
  <c r="T13" i="2"/>
  <c r="T21" i="2"/>
  <c r="T29" i="2"/>
  <c r="M33" i="6"/>
  <c r="S22" i="2"/>
  <c r="L34" i="4"/>
  <c r="D17" i="3"/>
  <c r="M11" i="6"/>
  <c r="S7" i="2"/>
  <c r="S11" i="2"/>
  <c r="S23" i="2"/>
  <c r="S27" i="2"/>
  <c r="M23" i="4"/>
  <c r="T27" i="2"/>
  <c r="M7" i="4"/>
  <c r="M19" i="4"/>
  <c r="D31" i="5"/>
  <c r="L42" i="6"/>
  <c r="M8" i="4"/>
  <c r="M20" i="4"/>
  <c r="M32" i="4"/>
  <c r="M9" i="4"/>
  <c r="L10" i="4"/>
  <c r="M27" i="4"/>
  <c r="J33" i="4"/>
  <c r="M39" i="4"/>
  <c r="S30" i="2"/>
  <c r="M22" i="6"/>
  <c r="P6" i="2"/>
  <c r="D33" i="3"/>
  <c r="D45" i="3"/>
  <c r="M28" i="4"/>
  <c r="M40" i="4"/>
  <c r="D8" i="5"/>
  <c r="M40" i="6"/>
  <c r="M11" i="4"/>
  <c r="L41" i="4"/>
  <c r="D41" i="3"/>
  <c r="J13" i="4"/>
  <c r="J7" i="6"/>
  <c r="L14" i="6"/>
  <c r="J8" i="6"/>
  <c r="J20" i="6"/>
  <c r="J31" i="6"/>
  <c r="L9" i="6"/>
  <c r="L32" i="6"/>
  <c r="L10" i="6"/>
  <c r="L16" i="6"/>
  <c r="L22" i="6"/>
  <c r="L39" i="6"/>
  <c r="L17" i="6"/>
  <c r="L7" i="6"/>
  <c r="L18" i="6"/>
  <c r="L24" i="6"/>
  <c r="J29" i="6"/>
  <c r="L36" i="6"/>
  <c r="L30" i="6"/>
  <c r="J6" i="6"/>
  <c r="L12" i="4"/>
  <c r="J35" i="4"/>
  <c r="L24" i="4"/>
  <c r="L43" i="4"/>
  <c r="C13" i="3"/>
  <c r="J25" i="4"/>
  <c r="J14" i="4"/>
  <c r="L26" i="4"/>
  <c r="J43" i="4"/>
  <c r="C44" i="3"/>
  <c r="L36" i="4"/>
  <c r="L27" i="4"/>
  <c r="L39" i="4"/>
  <c r="C25" i="3"/>
  <c r="T8" i="2"/>
  <c r="T12" i="2"/>
  <c r="T16" i="2"/>
  <c r="T20" i="2"/>
  <c r="T24" i="2"/>
  <c r="T28" i="2"/>
  <c r="E6" i="1"/>
  <c r="C25" i="1"/>
  <c r="O9" i="2"/>
  <c r="R10" i="2"/>
  <c r="R14" i="2"/>
  <c r="R18" i="2"/>
  <c r="R22" i="2"/>
  <c r="R26" i="2"/>
  <c r="R11" i="2"/>
  <c r="R19" i="2"/>
  <c r="R27" i="2"/>
  <c r="O15" i="2"/>
  <c r="O24" i="2"/>
  <c r="L17" i="4"/>
  <c r="M25" i="4"/>
  <c r="J30" i="4"/>
  <c r="C22" i="1"/>
  <c r="R13" i="2"/>
  <c r="R21" i="2"/>
  <c r="R29" i="2"/>
  <c r="D36" i="3"/>
  <c r="L8" i="4"/>
  <c r="M13" i="4"/>
  <c r="J17" i="4"/>
  <c r="L21" i="4"/>
  <c r="L32" i="4"/>
  <c r="M35" i="4"/>
  <c r="D30" i="5"/>
  <c r="M14" i="6"/>
  <c r="M18" i="6"/>
  <c r="L21" i="6"/>
  <c r="L28" i="6"/>
  <c r="L31" i="6"/>
  <c r="J33" i="6"/>
  <c r="M37" i="6"/>
  <c r="J40" i="6"/>
  <c r="C11" i="7"/>
  <c r="C19" i="7"/>
  <c r="C27" i="7"/>
  <c r="C35" i="7"/>
  <c r="C43" i="7"/>
  <c r="C51" i="7"/>
  <c r="K13" i="8"/>
  <c r="K21" i="8"/>
  <c r="K29" i="8"/>
  <c r="K37" i="8"/>
  <c r="K45" i="8"/>
  <c r="R20" i="2"/>
  <c r="E21" i="1"/>
  <c r="M37" i="4"/>
  <c r="C10" i="1"/>
  <c r="C14" i="1"/>
  <c r="C18" i="1"/>
  <c r="C20" i="1"/>
  <c r="C26" i="1"/>
  <c r="C30" i="1"/>
  <c r="T7" i="2"/>
  <c r="S10" i="2"/>
  <c r="T15" i="2"/>
  <c r="S18" i="2"/>
  <c r="T23" i="2"/>
  <c r="O26" i="2"/>
  <c r="D12" i="3"/>
  <c r="M10" i="4"/>
  <c r="D8" i="1"/>
  <c r="D10" i="1"/>
  <c r="D16" i="1"/>
  <c r="D18" i="1"/>
  <c r="D24" i="1"/>
  <c r="D26" i="1"/>
  <c r="R8" i="2"/>
  <c r="T10" i="2"/>
  <c r="S13" i="2"/>
  <c r="R16" i="2"/>
  <c r="T18" i="2"/>
  <c r="O21" i="2"/>
  <c r="R24" i="2"/>
  <c r="T26" i="2"/>
  <c r="O29" i="2"/>
  <c r="D7" i="3"/>
  <c r="D15" i="3"/>
  <c r="C18" i="3"/>
  <c r="D31" i="3"/>
  <c r="C42" i="3"/>
  <c r="L11" i="4"/>
  <c r="L18" i="4"/>
  <c r="M21" i="4"/>
  <c r="L25" i="4"/>
  <c r="L28" i="4"/>
  <c r="M31" i="4"/>
  <c r="L35" i="4"/>
  <c r="J38" i="4"/>
  <c r="D9" i="5"/>
  <c r="D41" i="5"/>
  <c r="L8" i="6"/>
  <c r="L11" i="6"/>
  <c r="L15" i="6"/>
  <c r="J17" i="6"/>
  <c r="J21" i="6"/>
  <c r="M27" i="6"/>
  <c r="L34" i="6"/>
  <c r="L38" i="6"/>
  <c r="L41" i="6"/>
  <c r="K14" i="8"/>
  <c r="K22" i="8"/>
  <c r="K30" i="8"/>
  <c r="K38" i="8"/>
  <c r="K46" i="8"/>
  <c r="M34" i="6"/>
  <c r="C40" i="3"/>
  <c r="J22" i="4"/>
  <c r="J15" i="6"/>
  <c r="J41" i="6"/>
  <c r="O19" i="2"/>
  <c r="D29" i="3"/>
  <c r="J11" i="4"/>
  <c r="L16" i="4"/>
  <c r="J28" i="6"/>
  <c r="C11" i="1"/>
  <c r="C13" i="1"/>
  <c r="C19" i="1"/>
  <c r="C21" i="1"/>
  <c r="C27" i="1"/>
  <c r="C29" i="1"/>
  <c r="O6" i="2"/>
  <c r="R9" i="2"/>
  <c r="T11" i="2"/>
  <c r="S14" i="2"/>
  <c r="R17" i="2"/>
  <c r="T19" i="2"/>
  <c r="C11" i="3"/>
  <c r="D24" i="3"/>
  <c r="C27" i="3"/>
  <c r="C35" i="3"/>
  <c r="D40" i="3"/>
  <c r="L9" i="4"/>
  <c r="M15" i="4"/>
  <c r="L23" i="4"/>
  <c r="M26" i="4"/>
  <c r="M29" i="4"/>
  <c r="D10" i="5"/>
  <c r="D34" i="5"/>
  <c r="J12" i="6"/>
  <c r="L20" i="6"/>
  <c r="L23" i="6"/>
  <c r="M26" i="6"/>
  <c r="L29" i="6"/>
  <c r="M32" i="6"/>
  <c r="M35" i="6"/>
  <c r="C9" i="7"/>
  <c r="C13" i="7"/>
  <c r="C17" i="7"/>
  <c r="C21" i="7"/>
  <c r="C25" i="7"/>
  <c r="C29" i="7"/>
  <c r="C33" i="7"/>
  <c r="C37" i="7"/>
  <c r="C41" i="7"/>
  <c r="C45" i="7"/>
  <c r="C49" i="7"/>
  <c r="K9" i="8"/>
  <c r="K17" i="8"/>
  <c r="K25" i="8"/>
  <c r="K33" i="8"/>
  <c r="K41" i="8"/>
  <c r="K49" i="8"/>
  <c r="T30" i="2"/>
  <c r="D19" i="3"/>
  <c r="D43" i="3"/>
  <c r="M36" i="4"/>
  <c r="L13" i="6"/>
  <c r="M16" i="6"/>
  <c r="M19" i="6"/>
  <c r="J25" i="6"/>
  <c r="J32" i="6"/>
  <c r="J39" i="6"/>
  <c r="M42" i="6"/>
  <c r="R12" i="2"/>
  <c r="T14" i="2"/>
  <c r="S17" i="2"/>
  <c r="T22" i="2"/>
  <c r="S25" i="2"/>
  <c r="R28" i="2"/>
  <c r="E13" i="1"/>
  <c r="E29" i="1"/>
  <c r="R7" i="2"/>
  <c r="T9" i="2"/>
  <c r="O12" i="2"/>
  <c r="R15" i="2"/>
  <c r="T17" i="2"/>
  <c r="S20" i="2"/>
  <c r="R23" i="2"/>
  <c r="T25" i="2"/>
  <c r="S28" i="2"/>
  <c r="C33" i="3"/>
  <c r="D38" i="3"/>
  <c r="M12" i="4"/>
  <c r="L20" i="4"/>
  <c r="J37" i="4"/>
  <c r="L40" i="4"/>
  <c r="L44" i="4"/>
  <c r="D24" i="5"/>
  <c r="M8" i="6"/>
  <c r="J9" i="6"/>
  <c r="J13" i="6"/>
  <c r="J16" i="6"/>
  <c r="J23" i="6"/>
  <c r="L26" i="6"/>
  <c r="L33" i="6"/>
  <c r="J36" i="6"/>
  <c r="L40" i="6"/>
  <c r="K11" i="8"/>
  <c r="K19" i="8"/>
  <c r="K27" i="8"/>
  <c r="K35" i="8"/>
  <c r="K43" i="8"/>
  <c r="J27" i="4"/>
  <c r="M23" i="6"/>
  <c r="L37" i="6"/>
  <c r="L12" i="6"/>
  <c r="M12" i="6"/>
  <c r="J14" i="6"/>
  <c r="M20" i="6"/>
  <c r="J22" i="6"/>
  <c r="M28" i="6"/>
  <c r="J30" i="6"/>
  <c r="M36" i="6"/>
  <c r="J38" i="6"/>
  <c r="M15" i="6"/>
  <c r="M31" i="6"/>
  <c r="M39" i="6"/>
  <c r="M9" i="6"/>
  <c r="J11" i="6"/>
  <c r="M17" i="6"/>
  <c r="J19" i="6"/>
  <c r="M25" i="6"/>
  <c r="J27" i="6"/>
  <c r="J35" i="6"/>
  <c r="M41" i="6"/>
  <c r="L19" i="6"/>
  <c r="L27" i="6"/>
  <c r="L35" i="6"/>
  <c r="J37" i="6"/>
  <c r="J10" i="6"/>
  <c r="J18" i="6"/>
  <c r="J26" i="6"/>
  <c r="J34" i="6"/>
  <c r="J42" i="6"/>
  <c r="M13" i="6"/>
  <c r="M21" i="6"/>
  <c r="M29" i="6"/>
  <c r="L22" i="4"/>
  <c r="L30" i="4"/>
  <c r="M33" i="4"/>
  <c r="L38" i="4"/>
  <c r="M41" i="4"/>
  <c r="J6" i="4"/>
  <c r="J8" i="4"/>
  <c r="M14" i="4"/>
  <c r="J16" i="4"/>
  <c r="L19" i="4"/>
  <c r="M22" i="4"/>
  <c r="J24" i="4"/>
  <c r="J32" i="4"/>
  <c r="M38" i="4"/>
  <c r="J40" i="4"/>
  <c r="J21" i="4"/>
  <c r="M43" i="4"/>
  <c r="J10" i="4"/>
  <c r="L13" i="4"/>
  <c r="M16" i="4"/>
  <c r="J18" i="4"/>
  <c r="M24" i="4"/>
  <c r="J26" i="4"/>
  <c r="L29" i="4"/>
  <c r="J34" i="4"/>
  <c r="L37" i="4"/>
  <c r="J42" i="4"/>
  <c r="J7" i="4"/>
  <c r="J15" i="4"/>
  <c r="J23" i="4"/>
  <c r="J31" i="4"/>
  <c r="J39" i="4"/>
  <c r="L42" i="4"/>
  <c r="L14" i="4"/>
  <c r="L7" i="4"/>
  <c r="J12" i="4"/>
  <c r="L15" i="4"/>
  <c r="M18" i="4"/>
  <c r="J20" i="4"/>
  <c r="J28" i="4"/>
  <c r="L31" i="4"/>
  <c r="M34" i="4"/>
  <c r="J36" i="4"/>
  <c r="J44" i="4"/>
  <c r="J9" i="4"/>
  <c r="J41" i="4"/>
  <c r="O10" i="2"/>
  <c r="O13" i="2"/>
  <c r="O16" i="2"/>
  <c r="O20" i="2"/>
  <c r="O22" i="2"/>
  <c r="O25" i="2"/>
  <c r="O2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7" i="2"/>
  <c r="O11" i="2"/>
  <c r="O17" i="2"/>
  <c r="O27" i="2"/>
  <c r="R30" i="2"/>
  <c r="O8" i="2"/>
  <c r="O14" i="2"/>
  <c r="O18" i="2"/>
  <c r="O23" i="2"/>
  <c r="S9" i="2"/>
  <c r="S12" i="2"/>
  <c r="S15" i="2"/>
  <c r="S19" i="2"/>
  <c r="S21" i="2"/>
  <c r="S24" i="2"/>
  <c r="S26" i="2"/>
  <c r="S29" i="2"/>
</calcChain>
</file>

<file path=xl/sharedStrings.xml><?xml version="1.0" encoding="utf-8"?>
<sst xmlns="http://schemas.openxmlformats.org/spreadsheetml/2006/main" count="1295" uniqueCount="398">
  <si>
    <t>Lender Compensation</t>
  </si>
  <si>
    <t>DATE</t>
  </si>
  <si>
    <t>Rate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</si>
  <si>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</si>
  <si>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</si>
  <si>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</si>
  <si>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</si>
  <si>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</si>
  <si>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</si>
  <si>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 xml:space="preserve">LTV/FICO LLPA's:  Applicable for Full documentation </t>
  </si>
  <si>
    <t>Min rate after adjustments is 6.50%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</si>
  <si>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</si>
  <si>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</si>
  <si>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</si>
  <si>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</si>
  <si>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</si>
  <si>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</si>
  <si>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</si>
  <si>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</si>
  <si>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</si>
  <si>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</si>
  <si>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</si>
  <si>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</si>
  <si>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</si>
  <si>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</si>
  <si>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</si>
  <si>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Extensions</t>
  </si>
  <si>
    <t>7 Days (Min)</t>
  </si>
  <si>
    <t>Re-Lock</t>
  </si>
  <si>
    <t>Loan Amount Adjusters</t>
  </si>
  <si>
    <t>&gt;$750,000 - $1,500,000</t>
  </si>
  <si>
    <t>4800 N Federal HWY Building E</t>
  </si>
  <si>
    <t>Suite 200</t>
  </si>
  <si>
    <t>Boca Raton Florida 33483</t>
  </si>
  <si>
    <t>Other LLPA's</t>
  </si>
  <si>
    <t>Phone Number:</t>
  </si>
  <si>
    <t>Cash out Refinance</t>
  </si>
  <si>
    <t xml:space="preserve"> Loan Amounts</t>
  </si>
  <si>
    <t>NMLS# 75597</t>
  </si>
  <si>
    <t>Minimum Loan</t>
  </si>
  <si>
    <t>1099 - 1 Year or Full Doc 1 YR</t>
  </si>
  <si>
    <t>FEES</t>
  </si>
  <si>
    <t>Max Loan Size</t>
  </si>
  <si>
    <t>Purchase Fee: $595</t>
  </si>
  <si>
    <t>2 Unit</t>
  </si>
  <si>
    <t>Tax Service Fee: $100, MERS Fee: $150</t>
  </si>
  <si>
    <t>3-4 Unit</t>
  </si>
  <si>
    <t>CDA: $150 (if SSR is greater than 2.5% only)</t>
  </si>
  <si>
    <t>12-months Bank Statements</t>
  </si>
  <si>
    <t xml:space="preserve">State Licensing </t>
  </si>
  <si>
    <t>Max Properties Financed &gt; 4</t>
  </si>
  <si>
    <t>2nd Home</t>
  </si>
  <si>
    <t>Mortgagee Clause</t>
  </si>
  <si>
    <t>No ITIN's, or Foreign Nationals</t>
  </si>
  <si>
    <t xml:space="preserve">NQM Funding, LLC ISAOA </t>
  </si>
  <si>
    <t>Property State NY/GA</t>
  </si>
  <si>
    <t>4800 N FEDERAL HWY BLDG E Suite 200</t>
  </si>
  <si>
    <t>** Not applicable for detached condominums or site condominiums</t>
  </si>
  <si>
    <t>Declining markets reduce LTV 5%</t>
  </si>
  <si>
    <t>Other Notes</t>
  </si>
  <si>
    <t>Daily Change Factors</t>
  </si>
  <si>
    <t>Base</t>
  </si>
  <si>
    <t>Adj</t>
  </si>
  <si>
    <t>Published</t>
  </si>
  <si>
    <t>Roll</t>
  </si>
  <si>
    <t>Buy Up</t>
  </si>
  <si>
    <t>30 Day Pricing</t>
  </si>
  <si>
    <t>Price Adjustment - FICO x LTV</t>
  </si>
  <si>
    <t>Coupon</t>
  </si>
  <si>
    <t>5/6 ARM</t>
  </si>
  <si>
    <t>FIX30/FIX15</t>
  </si>
  <si>
    <t>Documentation</t>
  </si>
  <si>
    <t>FICO\LTV†</t>
  </si>
  <si>
    <t>&lt;=55%</t>
  </si>
  <si>
    <t>Full Doc</t>
  </si>
  <si>
    <t>760+</t>
  </si>
  <si>
    <t>Maximum Premium ( &gt;2.00 Requires PPP)</t>
  </si>
  <si>
    <t>Min rate after adjustments is 6.499% Min Rate for ITIN 7.499%</t>
  </si>
  <si>
    <t>Maximum Rate 11.874</t>
  </si>
  <si>
    <t>640 - 659</t>
  </si>
  <si>
    <t>Maximum LTV= Max CLTV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</si>
  <si>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</si>
  <si>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</si>
  <si>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</si>
  <si>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</si>
  <si>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</si>
  <si>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</si>
  <si>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</si>
  <si>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</si>
  <si>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4800 N Federal HWY Building E Suite 200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</si>
  <si>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</si>
  <si>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</si>
  <si>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</si>
  <si>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</si>
  <si>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</si>
  <si>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</si>
  <si>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</si>
  <si>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</si>
  <si>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</si>
  <si>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</si>
  <si>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</si>
  <si>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&gt; 3,000,000</t>
  </si>
  <si>
    <t>&gt; 3,500,000</t>
  </si>
  <si>
    <t>&gt; 4,000,000</t>
  </si>
  <si>
    <t>&gt; 4,500,000 - 5,000,000</t>
  </si>
  <si>
    <t>Other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</si>
  <si>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</si>
  <si>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</si>
  <si>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</si>
  <si>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</si>
  <si>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</si>
  <si>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</si>
  <si>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</si>
  <si>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</si>
  <si>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</si>
  <si>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</si>
  <si>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</si>
  <si>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</si>
  <si>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</si>
  <si>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</si>
  <si>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</si>
  <si>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</si>
  <si>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</si>
  <si>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</si>
  <si>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</si>
  <si>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BK/SS/NOD/DIL &lt; 48 &gt; 36</t>
  </si>
  <si>
    <t>Condotel</t>
  </si>
  <si>
    <t>Covid Forbearance &lt; 6 Payments</t>
  </si>
  <si>
    <t xml:space="preserve">1 x 30 MTG </t>
  </si>
  <si>
    <t>2 x 30 MTG</t>
  </si>
  <si>
    <t>0 x 60 MTG</t>
  </si>
  <si>
    <t>6 Mos interest PPP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</si>
  <si>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</si>
  <si>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</si>
  <si>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</si>
  <si>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</si>
  <si>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</si>
  <si>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</si>
  <si>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</si>
  <si>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</si>
  <si>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</si>
  <si>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</si>
  <si>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</si>
  <si>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</si>
  <si>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</t>
  </si>
  <si>
    <t>PNL Only</t>
  </si>
  <si>
    <t>FICO&gt;=680 @ Max 75%, &gt;=700 @ Max 80%</t>
  </si>
  <si>
    <t>*Price No score FN at 700 score</t>
  </si>
  <si>
    <t>FIX-ARM</t>
  </si>
  <si>
    <t>Date</t>
  </si>
  <si>
    <t xml:space="preserve">30 Day Pricing </t>
  </si>
  <si>
    <t>Credit Score LLPA's</t>
  </si>
  <si>
    <t>Investor DSCR</t>
  </si>
  <si>
    <t>&lt;=50%</t>
  </si>
  <si>
    <t>Boca Raton, Florida 33483</t>
  </si>
  <si>
    <t>620 - 639</t>
  </si>
  <si>
    <t>600-619</t>
  </si>
  <si>
    <t>DSCR Price Adjustors</t>
  </si>
  <si>
    <t>DSCR</t>
  </si>
  <si>
    <t>4800 N FEDERAL HWY BLDG E Suite 200 Boca Raton Florida 33483</t>
  </si>
  <si>
    <t>Lock Period (Max Lock Period 45 Days)</t>
  </si>
  <si>
    <t>Foreign National &gt; = 1.0</t>
  </si>
  <si>
    <t>STR</t>
  </si>
  <si>
    <t>Other LLPAs</t>
  </si>
  <si>
    <t>Product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</si>
  <si>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</si>
  <si>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</si>
  <si>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</si>
  <si>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</si>
  <si>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</si>
  <si>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</si>
  <si>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</si>
  <si>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</si>
  <si>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</si>
  <si>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</si>
  <si>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</si>
  <si>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</si>
  <si>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</si>
  <si>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</si>
  <si>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</si>
  <si>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</si>
  <si>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</si>
  <si>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5% (unless otherwise restricted by state law)      See matrix for details                                         </t>
  </si>
  <si>
    <t>Purchase (Max 85%) / Rate &amp; Term (Max 80%)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</si>
  <si>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</si>
  <si>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</si>
  <si>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</si>
  <si>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</si>
  <si>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</si>
  <si>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</si>
  <si>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</si>
  <si>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Min rate after adjustments is 6.499%, except Mixed Use/Foreign Nat/5-10 Unit Min is 7.249%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</si>
  <si>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</si>
  <si>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</si>
  <si>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</si>
  <si>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</si>
  <si>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</si>
  <si>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</si>
  <si>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</si>
  <si>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</si>
  <si>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</si>
  <si>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</si>
  <si>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</si>
  <si>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</si>
  <si>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</si>
  <si>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</si>
  <si>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</si>
  <si>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</si>
  <si>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</si>
  <si>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</si>
  <si>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Margin: 6.50</t>
  </si>
  <si>
    <t>* Soft PPP = 6 mos Interest or Declining PPP</t>
  </si>
  <si>
    <t>NA</t>
  </si>
  <si>
    <t>Broker  Compensation</t>
  </si>
  <si>
    <t>Maximum Price</t>
  </si>
  <si>
    <t>Rate Add</t>
  </si>
  <si>
    <t>YSP</t>
  </si>
  <si>
    <t>FIX15</t>
  </si>
  <si>
    <t>FICO\LTV</t>
  </si>
  <si>
    <t>Full Doc / Alt Doc</t>
  </si>
  <si>
    <t>Price Adjustments</t>
  </si>
  <si>
    <t>Minimum rate after adjustments is 9.75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</si>
  <si>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</si>
  <si>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</si>
  <si>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</si>
  <si>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</si>
  <si>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</si>
  <si>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</si>
  <si>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</si>
  <si>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</si>
  <si>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</si>
  <si>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</si>
  <si>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</si>
  <si>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</si>
  <si>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</si>
  <si>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</si>
  <si>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</si>
  <si>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</si>
  <si>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</si>
  <si>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</si>
  <si>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</si>
  <si>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</si>
  <si>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</si>
  <si>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</si>
  <si>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</si>
  <si>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</si>
  <si>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</si>
  <si>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</si>
  <si>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</si>
  <si>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</si>
  <si>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</si>
  <si>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</si>
  <si>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</si>
  <si>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FIX30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</si>
  <si>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</si>
  <si>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</si>
  <si>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</si>
  <si>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</si>
  <si>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</si>
  <si>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</si>
  <si>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</si>
  <si>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</si>
  <si>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</si>
  <si>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</si>
  <si>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</si>
  <si>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</si>
  <si>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10 yr .021</t>
  </si>
  <si>
    <t>10 yr -.02</t>
  </si>
  <si>
    <t>10 yr +.189</t>
  </si>
  <si>
    <t>10 yr -.06</t>
  </si>
  <si>
    <t>10 yr -.05</t>
  </si>
  <si>
    <t>10yr -.08</t>
  </si>
  <si>
    <t>10yr -.04</t>
  </si>
  <si>
    <t>Full Stack Change in Bps</t>
  </si>
  <si>
    <t>Rural Properties (Primary only - max 70% Purch, R/T</t>
  </si>
  <si>
    <t>Purchase</t>
  </si>
  <si>
    <t>Condo (Warrantable only)</t>
  </si>
  <si>
    <t>2nd Appraisal may be required for Flip Transactions</t>
  </si>
  <si>
    <t>Min rate after adjustments is 6.499%</t>
  </si>
  <si>
    <t>.75 - .99</t>
  </si>
  <si>
    <t>40 YR Fixed</t>
  </si>
  <si>
    <t>Cash-Out (N/A in declining markets)</t>
  </si>
  <si>
    <t>0 (State Law Only)</t>
  </si>
  <si>
    <t>Min 36 mos, and = 6 mos interest or Declining PPP</t>
  </si>
  <si>
    <t>Min Price 98.00</t>
  </si>
  <si>
    <t>Soft PPP                      (Max Price 103.50)</t>
  </si>
  <si>
    <t>Maximum LTV = Max CLTV</t>
  </si>
  <si>
    <t>Arm Qual on Fixed Period, IO Qual IO payment</t>
  </si>
  <si>
    <t>DSCR                              (Min 1.0, 1.25 FTHB)</t>
  </si>
  <si>
    <t>&gt; = 1.00</t>
  </si>
  <si>
    <t>Citizenship</t>
  </si>
  <si>
    <t>Purpose</t>
  </si>
  <si>
    <t>Property Type</t>
  </si>
  <si>
    <t>Credit</t>
  </si>
  <si>
    <t>States</t>
  </si>
  <si>
    <t>Min 400 square feet per unit</t>
  </si>
  <si>
    <t>Be accessible for year-round residential use</t>
  </si>
  <si>
    <t>Contain a full kitchen and bath</t>
  </si>
  <si>
    <t>Cash-Out (Max $1.0M)</t>
  </si>
  <si>
    <t>Minimum Rates</t>
  </si>
  <si>
    <t>Foreign National 2nd Home</t>
  </si>
  <si>
    <t>Foreign National NOO</t>
  </si>
  <si>
    <t>7/6ARM</t>
  </si>
  <si>
    <t>Warrantable Condo</t>
  </si>
  <si>
    <t>60 Days</t>
  </si>
  <si>
    <t>Asset Utilization Suplimental</t>
  </si>
  <si>
    <t>NW Condos or Condotels</t>
  </si>
  <si>
    <t>No Non Arms Length Transactions, Gifts of Equity, Non Occupant Co Borr, or Flip Transactions</t>
  </si>
  <si>
    <t>5/6</t>
  </si>
  <si>
    <t>7/6</t>
  </si>
  <si>
    <t>FIX30/FIX15 7/6ARM</t>
  </si>
  <si>
    <t>30 YR</t>
  </si>
  <si>
    <t>All States except HI &amp; VT</t>
  </si>
  <si>
    <t>Maximum Lock Period 60 Days</t>
  </si>
  <si>
    <t>* AirDNA only available in resort or Vacation areas</t>
  </si>
  <si>
    <t>Escrow Waiver (NY only)</t>
  </si>
  <si>
    <t xml:space="preserve">**** Not available on HPML Loans, &gt;80 LTV CA Only &amp; Max 89.99 LTV. </t>
  </si>
  <si>
    <t>Escrow Waiver (All States Except NY)****</t>
  </si>
  <si>
    <t>Escrow Waiver (NY Only)****</t>
  </si>
  <si>
    <t>Escrow Waiver (All States Except NY)</t>
  </si>
  <si>
    <t>DTI &gt; 43</t>
  </si>
  <si>
    <t>Escrow Waiver NY Only (Min 660)</t>
  </si>
  <si>
    <t xml:space="preserve">Bank Statement, P&amp;L w/ 2 MOS, 1099, Asset Utilization, P&amp;L Only, or WVOE w/ 2 Mos**
</t>
  </si>
  <si>
    <t>***Co-ops eligible in NYC Boroughs: Bronx, Brooklyn, Manhatten, Queens, and Staten Island</t>
  </si>
  <si>
    <t>****Escrow Waiver No HPML &gt; 80 CA Only Max 89.99 LTV</t>
  </si>
  <si>
    <t>Escrow Waiver**** (Min 660; &gt;80.00 CA Only Min 700)</t>
  </si>
  <si>
    <t>**Price WVOE w/2 mos as P&amp;L w/2 mos</t>
  </si>
  <si>
    <t>Bulk Tapes:  Bids@nqmf.com</t>
  </si>
  <si>
    <t xml:space="preserve">Interest-Only 30 YR </t>
  </si>
  <si>
    <t>Interest-Only 30 YR</t>
  </si>
  <si>
    <t>Interest-Only 40 YR</t>
  </si>
  <si>
    <t>Super Jumbo     See Matrix           For Details</t>
  </si>
  <si>
    <t>Interest-Only 30 YR (Min 660)</t>
  </si>
  <si>
    <t>Interest-Only 40 YR (Min 660)</t>
  </si>
  <si>
    <t>Fico/CLTV</t>
  </si>
  <si>
    <t>FIX30/7/6 ARM</t>
  </si>
  <si>
    <t>2-1 Buydown (Purchase Only)</t>
  </si>
  <si>
    <t>NW Condo or Co-op***  (Co-ops Delegated only)</t>
  </si>
  <si>
    <t>Manufactured Housing (Min 680, no IO or Inv, &amp; Delegated only)</t>
  </si>
  <si>
    <t>Escrow Waiver (NY Only)</t>
  </si>
  <si>
    <t xml:space="preserve">DTI &gt; 50 </t>
  </si>
  <si>
    <t>FLEX SELECT RATE SHEET</t>
  </si>
  <si>
    <t>DSCR SUPREME RATE SHEET</t>
  </si>
  <si>
    <t>INVESTOR DSCR RATE SHEET</t>
  </si>
  <si>
    <t>DSCR MULTI &amp; MIXED USE RATE SHEET</t>
  </si>
  <si>
    <t>2ND LIEN RATE SHEET</t>
  </si>
  <si>
    <t>P&amp;L Only or P&amp;L with 2 Mos Bank Statements</t>
  </si>
  <si>
    <t>7/6 ARM</t>
  </si>
  <si>
    <t>Caps: 5/1/5</t>
  </si>
  <si>
    <t>Asset Utilization 84 Mos</t>
  </si>
  <si>
    <t>LTV/FICO LLPA's:  Applicable for bank statements (12/24 months), or 1099 (12/24 months)</t>
  </si>
  <si>
    <t>SOFR: 4.63</t>
  </si>
  <si>
    <t>5/1/5</t>
  </si>
  <si>
    <t>See Matrices and Guidelines For Further Restrictions</t>
  </si>
  <si>
    <t>Unavailable Flex Supreme (No Exceptions)</t>
  </si>
  <si>
    <t>Full Doc &amp; Alt Doc (Including Super Jumbo, ITIN, &amp; Foreign National)</t>
  </si>
  <si>
    <t>40 YR Fixed Full Amor</t>
  </si>
  <si>
    <t>Maximum LTV= Max CLTV, 5/6 Arm Qual on Fixed Period, IO Qual IO payment</t>
  </si>
  <si>
    <t>*Soft PPP = Declining or 6 mos interest PPP</t>
  </si>
  <si>
    <t>Includes Foreign National</t>
  </si>
  <si>
    <t>Minimum Price is 98.00</t>
  </si>
  <si>
    <t>Min Price = 98.00</t>
  </si>
  <si>
    <t xml:space="preserve">AK, MN, NH, and NM: Penalties not permitted. PA 1-2 Units &amp; &gt; $278,204. CO 5% </t>
  </si>
  <si>
    <t>Boca Raton Florida 33431</t>
  </si>
  <si>
    <t>700 - 719 (No Score FN*)</t>
  </si>
  <si>
    <t>*Price Foreign National with 700 score</t>
  </si>
  <si>
    <t>All States except HI</t>
  </si>
  <si>
    <t>&gt;$2,000,000 - $3,000,000</t>
  </si>
  <si>
    <t>150,000 to 200,000</t>
  </si>
  <si>
    <t>Property State (GA,NY)</t>
  </si>
  <si>
    <t>Loan Amount  (Min $150k)</t>
  </si>
  <si>
    <t>7/6 Arm</t>
  </si>
  <si>
    <t>GA,NY</t>
  </si>
  <si>
    <t>Foreign National (No Fico)</t>
  </si>
  <si>
    <t>1.0 - 1.14</t>
  </si>
  <si>
    <t>&gt; 1.15 (STR's do not apply)</t>
  </si>
  <si>
    <t>&gt;1.00 Minimum</t>
  </si>
  <si>
    <t>&gt;1.15 STR Does not Apply</t>
  </si>
  <si>
    <t>&gt;1 Minimum (Reduce Max LTV by 5%)</t>
  </si>
  <si>
    <t>&gt; = 1.15</t>
  </si>
  <si>
    <t xml:space="preserve">Foreign National </t>
  </si>
  <si>
    <r>
      <rPr>
        <b/>
        <u/>
        <sz val="10"/>
        <color theme="2" tint="-0.89999084444715716"/>
        <rFont val="Aptos Narrow"/>
        <family val="2"/>
        <scheme val="minor"/>
      </rPr>
      <t>&gt;</t>
    </r>
    <r>
      <rPr>
        <b/>
        <sz val="10"/>
        <color theme="2" tint="-0.89999084444715716"/>
        <rFont val="Aptos Narrow"/>
        <family val="2"/>
        <scheme val="minor"/>
      </rPr>
      <t>$100,000 - $150,000</t>
    </r>
  </si>
  <si>
    <t>&gt;$150,000- $750,000</t>
  </si>
  <si>
    <t>&gt;$1,500,000 - $2,000,000</t>
  </si>
  <si>
    <t>FLEX SUPREME RATE SHEETS</t>
  </si>
  <si>
    <t>103.50 [Non Super Jumbo]/ 101.00 [Super Jumbo]</t>
  </si>
  <si>
    <t>Core      FIX30/FIX15/ 7/6ARM</t>
  </si>
  <si>
    <t>Core</t>
  </si>
  <si>
    <t>Property State (GA/NY)</t>
  </si>
  <si>
    <t>40 or 30 Year Interest Only</t>
  </si>
  <si>
    <t>DTI &gt; 43.00% (Min 720 and Max 50.00)</t>
  </si>
  <si>
    <t xml:space="preserve"> No Ratio &lt;.75</t>
  </si>
  <si>
    <t>Lock Desk Hours: 9AM - 8PM EST</t>
  </si>
  <si>
    <t>Lock Desk Hours:  9AM - 8PM EST</t>
  </si>
  <si>
    <t>Soft PPP Max Price 101.50</t>
  </si>
  <si>
    <t>ITIN (Min 640 OO, and min $125k, and Not available in MD)</t>
  </si>
  <si>
    <t>Owner Occupied and 2nd Homes not available in MD</t>
  </si>
  <si>
    <t>Not permitted in:  MD,MS, NY, TN &amp;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</si>
</sst>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6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2" tint="-0.89999084444715716"/>
      <name val="Aptos Narrow"/>
      <family val="2"/>
      <scheme val="minor"/>
    </font>
    <font>
      <b/>
      <u/>
      <sz val="10"/>
      <color theme="2" tint="-0.89999084444715716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color theme="0"/>
      <name val="Gill Sans MT"/>
      <family val="2"/>
    </font>
    <font>
      <sz val="10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242424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4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Times New Roman"/>
      <family val="2"/>
    </font>
    <font>
      <b/>
      <sz val="10.5"/>
      <color theme="0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sz val="10.5"/>
      <name val="Aptos Narrow"/>
      <family val="2"/>
      <scheme val="minor"/>
    </font>
    <font>
      <sz val="10.5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9"/>
      <color rgb="FF0070C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4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9" fontId="42" fillId="0" borderId="0" applyFont="0" applyFill="0" applyBorder="0" applyAlignment="0" applyProtection="0"/>
    <xf numFmtId="0" fontId="1" fillId="0" borderId="0"/>
  </cellStyleXfs>
  <cellXfs count="958">
    <xf numFmtId="0" fontId="0" fillId="0" borderId="0" xfId="0"/>
    <xf numFmtId="0" fontId="0" fillId="3" borderId="4" xfId="0" applyFill="1" applyBorder="1"/>
    <xf numFmtId="0" fontId="2" fillId="4" borderId="7" xfId="0" applyFont="1" applyFill="1" applyBorder="1" applyAlignment="1">
      <alignment horizontal="center" vertical="center"/>
    </xf>
    <xf numFmtId="0" fontId="0" fillId="3" borderId="0" xfId="0" applyFill="1"/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10" fillId="3" borderId="0" xfId="0" applyFont="1" applyFill="1" applyAlignment="1">
      <alignment horizontal="center" vertical="center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5" fontId="10" fillId="3" borderId="16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164" fontId="10" fillId="5" borderId="31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165" fontId="10" fillId="0" borderId="41" xfId="0" applyNumberFormat="1" applyFont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165" fontId="13" fillId="3" borderId="42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1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6" borderId="0" xfId="0" applyFill="1"/>
    <xf numFmtId="14" fontId="0" fillId="0" borderId="0" xfId="0" applyNumberFormat="1"/>
    <xf numFmtId="0" fontId="0" fillId="0" borderId="5" xfId="0" applyBorder="1"/>
    <xf numFmtId="0" fontId="0" fillId="0" borderId="4" xfId="0" applyBorder="1"/>
    <xf numFmtId="0" fontId="3" fillId="0" borderId="0" xfId="0" applyFont="1"/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1" fillId="0" borderId="0" xfId="0" applyFont="1"/>
    <xf numFmtId="164" fontId="22" fillId="5" borderId="11" xfId="0" applyNumberFormat="1" applyFont="1" applyFill="1" applyBorder="1" applyAlignment="1" applyProtection="1">
      <alignment horizontal="center" vertical="center"/>
      <protection hidden="1"/>
    </xf>
    <xf numFmtId="164" fontId="23" fillId="5" borderId="11" xfId="0" applyNumberFormat="1" applyFont="1" applyFill="1" applyBorder="1" applyAlignment="1">
      <alignment horizontal="center"/>
    </xf>
    <xf numFmtId="164" fontId="23" fillId="5" borderId="0" xfId="0" applyNumberFormat="1" applyFont="1" applyFill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6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22" fillId="5" borderId="33" xfId="0" applyNumberFormat="1" applyFont="1" applyFill="1" applyBorder="1" applyAlignment="1" applyProtection="1">
      <alignment horizontal="center" vertical="center"/>
      <protection hidden="1"/>
    </xf>
    <xf numFmtId="164" fontId="23" fillId="5" borderId="34" xfId="0" applyNumberFormat="1" applyFont="1" applyFill="1" applyBorder="1" applyAlignment="1">
      <alignment horizontal="center"/>
    </xf>
    <xf numFmtId="164" fontId="2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24" fillId="0" borderId="0" xfId="0" applyFont="1"/>
    <xf numFmtId="164" fontId="10" fillId="5" borderId="0" xfId="3" applyNumberFormat="1" applyFont="1" applyFill="1" applyAlignment="1">
      <alignment horizontal="center"/>
    </xf>
    <xf numFmtId="164" fontId="25" fillId="5" borderId="0" xfId="3" applyNumberFormat="1" applyFont="1" applyFill="1" applyAlignment="1">
      <alignment horizontal="center"/>
    </xf>
    <xf numFmtId="164" fontId="10" fillId="8" borderId="0" xfId="3" applyNumberFormat="1" applyFont="1" applyFill="1" applyAlignment="1">
      <alignment horizontal="center"/>
    </xf>
    <xf numFmtId="0" fontId="24" fillId="2" borderId="4" xfId="0" applyFont="1" applyFill="1" applyBorder="1"/>
    <xf numFmtId="0" fontId="24" fillId="0" borderId="4" xfId="0" applyFont="1" applyBorder="1" applyAlignment="1">
      <alignment horizontal="center"/>
    </xf>
    <xf numFmtId="0" fontId="24" fillId="0" borderId="4" xfId="0" applyFont="1" applyBorder="1"/>
    <xf numFmtId="0" fontId="24" fillId="5" borderId="4" xfId="0" applyFont="1" applyFill="1" applyBorder="1"/>
    <xf numFmtId="0" fontId="24" fillId="2" borderId="6" xfId="0" applyFont="1" applyFill="1" applyBorder="1"/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4" fillId="5" borderId="0" xfId="0" applyFont="1" applyFill="1"/>
    <xf numFmtId="0" fontId="24" fillId="2" borderId="0" xfId="0" applyFont="1" applyFill="1"/>
    <xf numFmtId="0" fontId="24" fillId="2" borderId="12" xfId="0" applyFont="1" applyFill="1" applyBorder="1"/>
    <xf numFmtId="0" fontId="28" fillId="4" borderId="11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14" fontId="28" fillId="4" borderId="0" xfId="0" applyNumberFormat="1" applyFont="1" applyFill="1" applyAlignment="1">
      <alignment horizontal="center" vertical="center"/>
    </xf>
    <xf numFmtId="0" fontId="24" fillId="4" borderId="0" xfId="0" applyFont="1" applyFill="1"/>
    <xf numFmtId="0" fontId="24" fillId="4" borderId="12" xfId="0" applyFont="1" applyFill="1" applyBorder="1"/>
    <xf numFmtId="0" fontId="28" fillId="4" borderId="7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4" fillId="4" borderId="8" xfId="0" applyFont="1" applyFill="1" applyBorder="1"/>
    <xf numFmtId="9" fontId="28" fillId="4" borderId="16" xfId="0" applyNumberFormat="1" applyFont="1" applyFill="1" applyBorder="1" applyAlignment="1">
      <alignment horizontal="center" vertical="center"/>
    </xf>
    <xf numFmtId="167" fontId="30" fillId="5" borderId="7" xfId="1" applyNumberFormat="1" applyFont="1" applyFill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/>
    </xf>
    <xf numFmtId="168" fontId="24" fillId="9" borderId="0" xfId="0" applyNumberFormat="1" applyFont="1" applyFill="1"/>
    <xf numFmtId="0" fontId="27" fillId="0" borderId="23" xfId="0" applyFont="1" applyBorder="1"/>
    <xf numFmtId="164" fontId="24" fillId="0" borderId="23" xfId="0" applyNumberFormat="1" applyFont="1" applyBorder="1" applyAlignment="1">
      <alignment horizontal="center"/>
    </xf>
    <xf numFmtId="164" fontId="24" fillId="0" borderId="16" xfId="0" applyNumberFormat="1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164" fontId="24" fillId="0" borderId="23" xfId="3" applyNumberFormat="1" applyFont="1" applyBorder="1" applyAlignment="1">
      <alignment horizontal="center"/>
    </xf>
    <xf numFmtId="0" fontId="24" fillId="9" borderId="0" xfId="0" applyFont="1" applyFill="1"/>
    <xf numFmtId="10" fontId="31" fillId="0" borderId="16" xfId="0" applyNumberFormat="1" applyFont="1" applyBorder="1" applyAlignment="1">
      <alignment vertical="center" shrinkToFit="1"/>
    </xf>
    <xf numFmtId="0" fontId="27" fillId="0" borderId="16" xfId="0" applyFont="1" applyBorder="1"/>
    <xf numFmtId="164" fontId="24" fillId="0" borderId="16" xfId="3" applyNumberFormat="1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164" fontId="24" fillId="10" borderId="16" xfId="0" applyNumberFormat="1" applyFont="1" applyFill="1" applyBorder="1" applyAlignment="1">
      <alignment horizontal="center"/>
    </xf>
    <xf numFmtId="0" fontId="33" fillId="5" borderId="0" xfId="0" applyFont="1" applyFill="1" applyAlignment="1">
      <alignment vertical="center" wrapText="1"/>
    </xf>
    <xf numFmtId="0" fontId="33" fillId="5" borderId="0" xfId="0" applyFont="1" applyFill="1" applyAlignment="1">
      <alignment horizontal="right" vertical="center" wrapText="1"/>
    </xf>
    <xf numFmtId="0" fontId="27" fillId="9" borderId="0" xfId="0" applyFont="1" applyFill="1" applyAlignment="1">
      <alignment vertical="top"/>
    </xf>
    <xf numFmtId="0" fontId="27" fillId="9" borderId="0" xfId="0" applyFont="1" applyFill="1"/>
    <xf numFmtId="0" fontId="24" fillId="9" borderId="0" xfId="0" applyFont="1" applyFill="1" applyAlignment="1">
      <alignment vertical="top"/>
    </xf>
    <xf numFmtId="0" fontId="27" fillId="0" borderId="16" xfId="0" applyFont="1" applyBorder="1" applyAlignment="1">
      <alignment horizontal="center"/>
    </xf>
    <xf numFmtId="0" fontId="27" fillId="5" borderId="16" xfId="0" applyFont="1" applyFill="1" applyBorder="1" applyAlignment="1">
      <alignment horizontal="left" vertical="center"/>
    </xf>
    <xf numFmtId="164" fontId="24" fillId="5" borderId="16" xfId="0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4" fontId="32" fillId="10" borderId="16" xfId="0" applyNumberFormat="1" applyFont="1" applyFill="1" applyBorder="1" applyAlignment="1">
      <alignment horizontal="center" vertical="center"/>
    </xf>
    <xf numFmtId="164" fontId="24" fillId="10" borderId="16" xfId="0" applyNumberFormat="1" applyFont="1" applyFill="1" applyBorder="1" applyAlignment="1">
      <alignment horizontal="center" vertical="center"/>
    </xf>
    <xf numFmtId="164" fontId="32" fillId="0" borderId="16" xfId="3" applyNumberFormat="1" applyFont="1" applyBorder="1" applyAlignment="1">
      <alignment horizontal="center"/>
    </xf>
    <xf numFmtId="164" fontId="32" fillId="5" borderId="16" xfId="3" applyNumberFormat="1" applyFont="1" applyFill="1" applyBorder="1" applyAlignment="1">
      <alignment horizontal="center"/>
    </xf>
    <xf numFmtId="164" fontId="32" fillId="11" borderId="16" xfId="3" applyNumberFormat="1" applyFont="1" applyFill="1" applyBorder="1" applyAlignment="1">
      <alignment horizontal="center"/>
    </xf>
    <xf numFmtId="164" fontId="24" fillId="11" borderId="16" xfId="3" applyNumberFormat="1" applyFont="1" applyFill="1" applyBorder="1" applyAlignment="1">
      <alignment horizontal="center"/>
    </xf>
    <xf numFmtId="0" fontId="28" fillId="2" borderId="44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48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167" fontId="30" fillId="5" borderId="40" xfId="1" applyNumberFormat="1" applyFont="1" applyFill="1" applyBorder="1" applyAlignment="1">
      <alignment horizontal="center" vertical="center"/>
    </xf>
    <xf numFmtId="164" fontId="24" fillId="0" borderId="41" xfId="0" applyNumberFormat="1" applyFont="1" applyBorder="1" applyAlignment="1">
      <alignment horizontal="center" vertical="center"/>
    </xf>
    <xf numFmtId="9" fontId="28" fillId="4" borderId="17" xfId="0" applyNumberFormat="1" applyFont="1" applyFill="1" applyBorder="1" applyAlignment="1">
      <alignment horizontal="center" vertical="center"/>
    </xf>
    <xf numFmtId="0" fontId="24" fillId="4" borderId="7" xfId="0" applyFont="1" applyFill="1" applyBorder="1"/>
    <xf numFmtId="0" fontId="28" fillId="4" borderId="16" xfId="0" applyFont="1" applyFill="1" applyBorder="1" applyAlignment="1">
      <alignment horizontal="center"/>
    </xf>
    <xf numFmtId="9" fontId="28" fillId="4" borderId="16" xfId="0" applyNumberFormat="1" applyFont="1" applyFill="1" applyBorder="1" applyAlignment="1">
      <alignment horizontal="center"/>
    </xf>
    <xf numFmtId="0" fontId="30" fillId="5" borderId="16" xfId="0" applyFont="1" applyFill="1" applyBorder="1" applyAlignment="1">
      <alignment horizontal="center" vertical="top" wrapText="1"/>
    </xf>
    <xf numFmtId="164" fontId="24" fillId="0" borderId="16" xfId="0" applyNumberFormat="1" applyFont="1" applyBorder="1" applyAlignment="1">
      <alignment vertical="center"/>
    </xf>
    <xf numFmtId="164" fontId="24" fillId="10" borderId="16" xfId="0" applyNumberFormat="1" applyFont="1" applyFill="1" applyBorder="1" applyAlignment="1">
      <alignment horizontal="right" vertical="center"/>
    </xf>
    <xf numFmtId="164" fontId="24" fillId="10" borderId="17" xfId="0" applyNumberFormat="1" applyFont="1" applyFill="1" applyBorder="1" applyAlignment="1">
      <alignment horizontal="right" vertical="center"/>
    </xf>
    <xf numFmtId="164" fontId="32" fillId="0" borderId="16" xfId="0" applyNumberFormat="1" applyFont="1" applyBorder="1" applyAlignment="1">
      <alignment horizontal="center"/>
    </xf>
    <xf numFmtId="164" fontId="24" fillId="0" borderId="17" xfId="0" applyNumberFormat="1" applyFont="1" applyBorder="1" applyAlignment="1">
      <alignment vertical="center"/>
    </xf>
    <xf numFmtId="164" fontId="35" fillId="5" borderId="0" xfId="0" applyNumberFormat="1" applyFont="1" applyFill="1" applyAlignment="1">
      <alignment horizontal="center" vertical="top" shrinkToFit="1"/>
    </xf>
    <xf numFmtId="0" fontId="27" fillId="0" borderId="7" xfId="0" applyFont="1" applyBorder="1"/>
    <xf numFmtId="2" fontId="27" fillId="0" borderId="16" xfId="0" applyNumberFormat="1" applyFont="1" applyBorder="1"/>
    <xf numFmtId="14" fontId="27" fillId="0" borderId="16" xfId="0" quotePrefix="1" applyNumberFormat="1" applyFont="1" applyBorder="1" applyAlignment="1">
      <alignment horizontal="center"/>
    </xf>
    <xf numFmtId="2" fontId="27" fillId="0" borderId="16" xfId="0" applyNumberFormat="1" applyFont="1" applyBorder="1" applyAlignment="1">
      <alignment horizontal="center"/>
    </xf>
    <xf numFmtId="164" fontId="32" fillId="0" borderId="16" xfId="0" applyNumberFormat="1" applyFont="1" applyBorder="1" applyAlignment="1">
      <alignment vertical="center"/>
    </xf>
    <xf numFmtId="164" fontId="24" fillId="10" borderId="42" xfId="0" applyNumberFormat="1" applyFont="1" applyFill="1" applyBorder="1" applyAlignment="1">
      <alignment horizontal="right" vertical="center"/>
    </xf>
    <xf numFmtId="0" fontId="27" fillId="0" borderId="41" xfId="0" applyFont="1" applyBorder="1" applyAlignment="1">
      <alignment horizontal="center"/>
    </xf>
    <xf numFmtId="0" fontId="30" fillId="5" borderId="16" xfId="0" applyFont="1" applyFill="1" applyBorder="1" applyAlignment="1">
      <alignment horizontal="left" vertical="center"/>
    </xf>
    <xf numFmtId="164" fontId="24" fillId="0" borderId="41" xfId="0" applyNumberFormat="1" applyFont="1" applyBorder="1" applyAlignment="1">
      <alignment vertical="center"/>
    </xf>
    <xf numFmtId="0" fontId="27" fillId="5" borderId="22" xfId="0" applyFont="1" applyFill="1" applyBorder="1" applyAlignment="1">
      <alignment horizontal="center" vertical="center"/>
    </xf>
    <xf numFmtId="0" fontId="27" fillId="0" borderId="0" xfId="0" applyFont="1"/>
    <xf numFmtId="164" fontId="27" fillId="0" borderId="0" xfId="0" applyNumberFormat="1" applyFont="1"/>
    <xf numFmtId="0" fontId="20" fillId="2" borderId="52" xfId="0" applyFont="1" applyFill="1" applyBorder="1" applyAlignment="1">
      <alignment horizontal="center" vertical="center"/>
    </xf>
    <xf numFmtId="167" fontId="24" fillId="0" borderId="53" xfId="1" applyNumberFormat="1" applyFont="1" applyBorder="1" applyAlignment="1">
      <alignment horizontal="center"/>
    </xf>
    <xf numFmtId="164" fontId="23" fillId="6" borderId="0" xfId="0" applyNumberFormat="1" applyFont="1" applyFill="1" applyAlignment="1">
      <alignment horizontal="center"/>
    </xf>
    <xf numFmtId="0" fontId="0" fillId="0" borderId="12" xfId="0" applyBorder="1"/>
    <xf numFmtId="167" fontId="24" fillId="0" borderId="54" xfId="1" applyNumberFormat="1" applyFont="1" applyBorder="1" applyAlignment="1">
      <alignment horizontal="center"/>
    </xf>
    <xf numFmtId="0" fontId="2" fillId="5" borderId="0" xfId="0" applyFont="1" applyFill="1" applyAlignment="1">
      <alignment vertical="center"/>
    </xf>
    <xf numFmtId="0" fontId="36" fillId="5" borderId="0" xfId="0" applyFont="1" applyFill="1" applyAlignment="1">
      <alignment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3" fillId="2" borderId="0" xfId="0" applyFont="1" applyFill="1"/>
    <xf numFmtId="0" fontId="0" fillId="2" borderId="0" xfId="0" applyFill="1"/>
    <xf numFmtId="0" fontId="28" fillId="2" borderId="16" xfId="0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164" fontId="38" fillId="0" borderId="7" xfId="2" applyNumberFormat="1" applyFont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0" fillId="10" borderId="0" xfId="0" applyNumberFormat="1" applyFill="1"/>
    <xf numFmtId="0" fontId="38" fillId="5" borderId="8" xfId="0" applyFont="1" applyFill="1" applyBorder="1" applyAlignment="1">
      <alignment horizontal="left" vertical="center"/>
    </xf>
    <xf numFmtId="0" fontId="0" fillId="10" borderId="0" xfId="0" applyFill="1"/>
    <xf numFmtId="0" fontId="38" fillId="0" borderId="8" xfId="0" applyFont="1" applyBorder="1" applyAlignment="1">
      <alignment horizontal="left" vertical="center"/>
    </xf>
    <xf numFmtId="0" fontId="24" fillId="11" borderId="16" xfId="0" applyFont="1" applyFill="1" applyBorder="1" applyAlignment="1">
      <alignment horizontal="center" vertical="center"/>
    </xf>
    <xf numFmtId="164" fontId="24" fillId="11" borderId="16" xfId="0" applyNumberFormat="1" applyFont="1" applyFill="1" applyBorder="1" applyAlignment="1">
      <alignment horizontal="center" vertical="center"/>
    </xf>
    <xf numFmtId="164" fontId="24" fillId="11" borderId="22" xfId="0" applyNumberFormat="1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8" fillId="0" borderId="16" xfId="0" applyFont="1" applyBorder="1" applyAlignment="1">
      <alignment horizontal="left" vertical="center"/>
    </xf>
    <xf numFmtId="164" fontId="38" fillId="0" borderId="16" xfId="0" applyNumberFormat="1" applyFont="1" applyBorder="1" applyAlignment="1">
      <alignment horizontal="right" vertical="center"/>
    </xf>
    <xf numFmtId="164" fontId="24" fillId="5" borderId="16" xfId="0" applyNumberFormat="1" applyFont="1" applyFill="1" applyBorder="1" applyAlignment="1">
      <alignment horizontal="center"/>
    </xf>
    <xf numFmtId="0" fontId="32" fillId="11" borderId="16" xfId="0" applyFont="1" applyFill="1" applyBorder="1" applyAlignment="1">
      <alignment horizontal="center" vertical="center"/>
    </xf>
    <xf numFmtId="164" fontId="39" fillId="0" borderId="16" xfId="0" applyNumberFormat="1" applyFont="1" applyBorder="1" applyAlignment="1">
      <alignment horizontal="center" vertic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14" fontId="41" fillId="0" borderId="16" xfId="0" quotePrefix="1" applyNumberFormat="1" applyFont="1" applyBorder="1" applyAlignment="1">
      <alignment horizontal="center"/>
    </xf>
    <xf numFmtId="0" fontId="41" fillId="0" borderId="16" xfId="0" quotePrefix="1" applyFont="1" applyBorder="1" applyAlignment="1">
      <alignment horizontal="center"/>
    </xf>
    <xf numFmtId="49" fontId="41" fillId="0" borderId="16" xfId="0" quotePrefix="1" applyNumberFormat="1" applyFont="1" applyBorder="1" applyAlignment="1">
      <alignment horizontal="center"/>
    </xf>
    <xf numFmtId="10" fontId="41" fillId="0" borderId="17" xfId="0" applyNumberFormat="1" applyFont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37" fillId="0" borderId="44" xfId="0" applyFont="1" applyBorder="1" applyAlignment="1">
      <alignment vertical="top"/>
    </xf>
    <xf numFmtId="0" fontId="37" fillId="5" borderId="0" xfId="0" applyFont="1" applyFill="1" applyAlignment="1">
      <alignment vertical="top"/>
    </xf>
    <xf numFmtId="0" fontId="37" fillId="5" borderId="12" xfId="0" applyFont="1" applyFill="1" applyBorder="1" applyAlignment="1">
      <alignment vertical="top"/>
    </xf>
    <xf numFmtId="0" fontId="37" fillId="5" borderId="44" xfId="0" applyFont="1" applyFill="1" applyBorder="1" applyAlignment="1">
      <alignment vertical="top"/>
    </xf>
    <xf numFmtId="0" fontId="40" fillId="5" borderId="0" xfId="0" applyFont="1" applyFill="1"/>
    <xf numFmtId="0" fontId="40" fillId="5" borderId="12" xfId="0" applyFont="1" applyFill="1" applyBorder="1"/>
    <xf numFmtId="164" fontId="32" fillId="11" borderId="16" xfId="5" applyNumberFormat="1" applyFont="1" applyFill="1" applyBorder="1" applyAlignment="1">
      <alignment horizontal="center" vertical="center"/>
    </xf>
    <xf numFmtId="0" fontId="0" fillId="5" borderId="44" xfId="0" applyFill="1" applyBorder="1"/>
    <xf numFmtId="0" fontId="40" fillId="5" borderId="19" xfId="0" applyFont="1" applyFill="1" applyBorder="1"/>
    <xf numFmtId="0" fontId="37" fillId="5" borderId="19" xfId="0" applyFont="1" applyFill="1" applyBorder="1" applyAlignment="1">
      <alignment vertical="top"/>
    </xf>
    <xf numFmtId="0" fontId="37" fillId="5" borderId="20" xfId="0" applyFont="1" applyFill="1" applyBorder="1" applyAlignment="1">
      <alignment vertical="top"/>
    </xf>
    <xf numFmtId="0" fontId="2" fillId="2" borderId="55" xfId="0" applyFont="1" applyFill="1" applyBorder="1" applyAlignment="1">
      <alignment horizontal="center"/>
    </xf>
    <xf numFmtId="0" fontId="43" fillId="4" borderId="7" xfId="0" applyFont="1" applyFill="1" applyBorder="1" applyAlignment="1">
      <alignment horizontal="center"/>
    </xf>
    <xf numFmtId="0" fontId="43" fillId="4" borderId="16" xfId="0" applyFont="1" applyFill="1" applyBorder="1" applyAlignment="1">
      <alignment horizontal="center"/>
    </xf>
    <xf numFmtId="0" fontId="44" fillId="0" borderId="7" xfId="0" applyFont="1" applyBorder="1" applyAlignment="1">
      <alignment horizontal="center"/>
    </xf>
    <xf numFmtId="164" fontId="45" fillId="0" borderId="16" xfId="0" applyNumberFormat="1" applyFont="1" applyBorder="1" applyAlignment="1">
      <alignment horizontal="center"/>
    </xf>
    <xf numFmtId="43" fontId="46" fillId="0" borderId="16" xfId="1" applyFont="1" applyBorder="1" applyAlignment="1">
      <alignment horizontal="center"/>
    </xf>
    <xf numFmtId="164" fontId="32" fillId="11" borderId="16" xfId="2" applyNumberFormat="1" applyFont="1" applyFill="1" applyBorder="1" applyAlignment="1">
      <alignment horizontal="center" vertical="center"/>
    </xf>
    <xf numFmtId="164" fontId="46" fillId="0" borderId="16" xfId="0" applyNumberFormat="1" applyFont="1" applyBorder="1" applyAlignment="1">
      <alignment horizontal="center"/>
    </xf>
    <xf numFmtId="0" fontId="2" fillId="0" borderId="0" xfId="0" applyFont="1"/>
    <xf numFmtId="9" fontId="47" fillId="0" borderId="0" xfId="0" applyNumberFormat="1" applyFont="1" applyAlignment="1">
      <alignment horizontal="left" vertical="top" indent="1" shrinkToFit="1"/>
    </xf>
    <xf numFmtId="0" fontId="0" fillId="0" borderId="44" xfId="0" applyBorder="1" applyAlignment="1">
      <alignment horizontal="center"/>
    </xf>
    <xf numFmtId="164" fontId="38" fillId="0" borderId="0" xfId="0" applyNumberFormat="1" applyFont="1" applyAlignment="1">
      <alignment horizontal="center" vertical="center"/>
    </xf>
    <xf numFmtId="164" fontId="38" fillId="0" borderId="0" xfId="4" applyNumberFormat="1" applyFont="1" applyAlignment="1">
      <alignment horizontal="center" vertical="center"/>
    </xf>
    <xf numFmtId="164" fontId="46" fillId="0" borderId="41" xfId="0" applyNumberFormat="1" applyFont="1" applyBorder="1" applyAlignment="1">
      <alignment horizontal="center"/>
    </xf>
    <xf numFmtId="43" fontId="46" fillId="0" borderId="3" xfId="1" applyFont="1" applyBorder="1" applyAlignment="1">
      <alignment horizontal="center"/>
    </xf>
    <xf numFmtId="0" fontId="28" fillId="4" borderId="23" xfId="0" applyFont="1" applyFill="1" applyBorder="1" applyAlignment="1">
      <alignment horizontal="center" vertical="center"/>
    </xf>
    <xf numFmtId="0" fontId="44" fillId="0" borderId="16" xfId="0" applyFont="1" applyBorder="1" applyAlignment="1">
      <alignment horizontal="center"/>
    </xf>
    <xf numFmtId="0" fontId="0" fillId="0" borderId="16" xfId="0" applyBorder="1"/>
    <xf numFmtId="164" fontId="46" fillId="0" borderId="39" xfId="0" applyNumberFormat="1" applyFont="1" applyBorder="1" applyAlignment="1">
      <alignment horizontal="center"/>
    </xf>
    <xf numFmtId="164" fontId="46" fillId="0" borderId="31" xfId="0" applyNumberFormat="1" applyFont="1" applyBorder="1" applyAlignment="1">
      <alignment horizontal="center"/>
    </xf>
    <xf numFmtId="0" fontId="0" fillId="0" borderId="31" xfId="0" applyBorder="1"/>
    <xf numFmtId="0" fontId="0" fillId="10" borderId="34" xfId="0" applyFill="1" applyBorder="1"/>
    <xf numFmtId="0" fontId="0" fillId="11" borderId="34" xfId="0" applyFill="1" applyBorder="1"/>
    <xf numFmtId="0" fontId="46" fillId="0" borderId="0" xfId="0" applyFont="1"/>
    <xf numFmtId="164" fontId="23" fillId="6" borderId="12" xfId="0" applyNumberFormat="1" applyFont="1" applyFill="1" applyBorder="1" applyAlignment="1">
      <alignment horizontal="center"/>
    </xf>
    <xf numFmtId="170" fontId="24" fillId="0" borderId="0" xfId="3" applyNumberFormat="1" applyFont="1" applyAlignment="1">
      <alignment horizontal="center"/>
    </xf>
    <xf numFmtId="0" fontId="48" fillId="0" borderId="0" xfId="0" applyFont="1"/>
    <xf numFmtId="0" fontId="48" fillId="0" borderId="4" xfId="0" applyFont="1" applyBorder="1"/>
    <xf numFmtId="0" fontId="49" fillId="0" borderId="4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9" fillId="4" borderId="0" xfId="0" applyFont="1" applyFill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0" fillId="5" borderId="7" xfId="0" applyNumberFormat="1" applyFont="1" applyFill="1" applyBorder="1" applyAlignment="1">
      <alignment horizontal="center" vertical="center"/>
    </xf>
    <xf numFmtId="168" fontId="48" fillId="0" borderId="0" xfId="0" applyNumberFormat="1" applyFont="1"/>
    <xf numFmtId="164" fontId="24" fillId="11" borderId="16" xfId="0" applyNumberFormat="1" applyFont="1" applyFill="1" applyBorder="1" applyAlignment="1">
      <alignment horizontal="center"/>
    </xf>
    <xf numFmtId="0" fontId="36" fillId="5" borderId="47" xfId="0" applyFont="1" applyFill="1" applyBorder="1" applyAlignment="1">
      <alignment vertical="center"/>
    </xf>
    <xf numFmtId="0" fontId="27" fillId="5" borderId="26" xfId="0" applyFont="1" applyFill="1" applyBorder="1" applyAlignment="1">
      <alignment vertical="center"/>
    </xf>
    <xf numFmtId="164" fontId="24" fillId="5" borderId="26" xfId="0" applyNumberFormat="1" applyFont="1" applyFill="1" applyBorder="1" applyAlignment="1">
      <alignment vertical="center"/>
    </xf>
    <xf numFmtId="164" fontId="24" fillId="5" borderId="43" xfId="0" applyNumberFormat="1" applyFont="1" applyFill="1" applyBorder="1" applyAlignment="1">
      <alignment vertical="center"/>
    </xf>
    <xf numFmtId="0" fontId="36" fillId="5" borderId="44" xfId="0" applyFont="1" applyFill="1" applyBorder="1" applyAlignment="1">
      <alignment vertical="center"/>
    </xf>
    <xf numFmtId="0" fontId="27" fillId="5" borderId="0" xfId="0" applyFont="1" applyFill="1" applyAlignment="1">
      <alignment vertical="center"/>
    </xf>
    <xf numFmtId="164" fontId="24" fillId="5" borderId="0" xfId="0" applyNumberFormat="1" applyFont="1" applyFill="1" applyAlignment="1">
      <alignment vertical="center"/>
    </xf>
    <xf numFmtId="164" fontId="24" fillId="5" borderId="30" xfId="0" applyNumberFormat="1" applyFont="1" applyFill="1" applyBorder="1" applyAlignment="1">
      <alignment vertical="center"/>
    </xf>
    <xf numFmtId="0" fontId="0" fillId="5" borderId="0" xfId="0" applyFill="1"/>
    <xf numFmtId="164" fontId="24" fillId="0" borderId="8" xfId="0" applyNumberFormat="1" applyFont="1" applyBorder="1" applyAlignment="1">
      <alignment horizontal="center" vertical="center"/>
    </xf>
    <xf numFmtId="0" fontId="48" fillId="5" borderId="0" xfId="0" applyFont="1" applyFill="1"/>
    <xf numFmtId="0" fontId="48" fillId="5" borderId="12" xfId="0" applyFont="1" applyFill="1" applyBorder="1"/>
    <xf numFmtId="0" fontId="51" fillId="5" borderId="0" xfId="0" applyFont="1" applyFill="1"/>
    <xf numFmtId="0" fontId="5" fillId="4" borderId="7" xfId="0" applyFont="1" applyFill="1" applyBorder="1" applyAlignment="1">
      <alignment horizontal="center"/>
    </xf>
    <xf numFmtId="164" fontId="27" fillId="10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27" fillId="10" borderId="57" xfId="0" applyNumberFormat="1" applyFont="1" applyFill="1" applyBorder="1" applyAlignment="1">
      <alignment horizontal="center" vertical="center"/>
    </xf>
    <xf numFmtId="167" fontId="0" fillId="0" borderId="0" xfId="1" applyNumberFormat="1" applyFont="1"/>
    <xf numFmtId="0" fontId="3" fillId="6" borderId="0" xfId="0" applyFont="1" applyFill="1"/>
    <xf numFmtId="14" fontId="3" fillId="6" borderId="0" xfId="0" applyNumberFormat="1" applyFont="1" applyFill="1"/>
    <xf numFmtId="0" fontId="4" fillId="0" borderId="0" xfId="0" applyFont="1"/>
    <xf numFmtId="43" fontId="3" fillId="6" borderId="0" xfId="1" applyFont="1" applyFill="1"/>
    <xf numFmtId="0" fontId="12" fillId="14" borderId="0" xfId="0" applyFont="1" applyFill="1" applyAlignment="1">
      <alignment horizontal="center"/>
    </xf>
    <xf numFmtId="0" fontId="12" fillId="14" borderId="44" xfId="0" applyFont="1" applyFill="1" applyBorder="1" applyAlignment="1">
      <alignment horizontal="center"/>
    </xf>
    <xf numFmtId="16" fontId="0" fillId="0" borderId="0" xfId="0" applyNumberFormat="1"/>
    <xf numFmtId="0" fontId="0" fillId="0" borderId="44" xfId="0" applyBorder="1"/>
    <xf numFmtId="0" fontId="3" fillId="0" borderId="44" xfId="0" applyFont="1" applyBorder="1" applyAlignment="1">
      <alignment horizontal="center"/>
    </xf>
    <xf numFmtId="167" fontId="0" fillId="6" borderId="0" xfId="1" applyNumberFormat="1" applyFont="1" applyFill="1"/>
    <xf numFmtId="167" fontId="0" fillId="6" borderId="34" xfId="1" applyNumberFormat="1" applyFont="1" applyFill="1" applyBorder="1"/>
    <xf numFmtId="0" fontId="38" fillId="5" borderId="22" xfId="0" applyFont="1" applyFill="1" applyBorder="1" applyAlignment="1">
      <alignment horizontal="center" vertical="center"/>
    </xf>
    <xf numFmtId="164" fontId="32" fillId="0" borderId="16" xfId="2" applyNumberFormat="1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/>
    </xf>
    <xf numFmtId="2" fontId="38" fillId="5" borderId="8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32" fillId="11" borderId="2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7" fillId="0" borderId="34" xfId="0" applyFont="1" applyBorder="1"/>
    <xf numFmtId="0" fontId="27" fillId="0" borderId="9" xfId="0" applyFont="1" applyBorder="1"/>
    <xf numFmtId="0" fontId="27" fillId="0" borderId="22" xfId="0" applyFont="1" applyBorder="1"/>
    <xf numFmtId="0" fontId="27" fillId="0" borderId="21" xfId="0" applyFont="1" applyBorder="1"/>
    <xf numFmtId="0" fontId="27" fillId="5" borderId="50" xfId="0" applyFont="1" applyFill="1" applyBorder="1"/>
    <xf numFmtId="164" fontId="11" fillId="5" borderId="39" xfId="0" applyNumberFormat="1" applyFont="1" applyFill="1" applyBorder="1" applyAlignment="1" applyProtection="1">
      <alignment horizontal="center" vertical="center"/>
      <protection hidden="1"/>
    </xf>
    <xf numFmtId="49" fontId="20" fillId="2" borderId="13" xfId="0" applyNumberFormat="1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0" fillId="5" borderId="12" xfId="0" applyFill="1" applyBorder="1"/>
    <xf numFmtId="0" fontId="39" fillId="5" borderId="44" xfId="0" applyFont="1" applyFill="1" applyBorder="1"/>
    <xf numFmtId="0" fontId="4" fillId="5" borderId="0" xfId="0" applyFont="1" applyFill="1"/>
    <xf numFmtId="0" fontId="4" fillId="5" borderId="12" xfId="0" applyFont="1" applyFill="1" applyBorder="1"/>
    <xf numFmtId="0" fontId="0" fillId="5" borderId="48" xfId="0" applyFill="1" applyBorder="1"/>
    <xf numFmtId="0" fontId="0" fillId="5" borderId="19" xfId="0" applyFill="1" applyBorder="1"/>
    <xf numFmtId="0" fontId="0" fillId="5" borderId="20" xfId="0" applyFill="1" applyBorder="1"/>
    <xf numFmtId="0" fontId="3" fillId="5" borderId="22" xfId="0" applyFont="1" applyFill="1" applyBorder="1" applyAlignment="1">
      <alignment vertical="center"/>
    </xf>
    <xf numFmtId="0" fontId="38" fillId="5" borderId="22" xfId="0" applyFont="1" applyFill="1" applyBorder="1" applyAlignment="1">
      <alignment vertical="center"/>
    </xf>
    <xf numFmtId="0" fontId="38" fillId="5" borderId="8" xfId="0" applyFont="1" applyFill="1" applyBorder="1" applyAlignment="1">
      <alignment vertical="center"/>
    </xf>
    <xf numFmtId="0" fontId="3" fillId="5" borderId="48" xfId="0" applyFont="1" applyFill="1" applyBorder="1" applyAlignment="1">
      <alignment vertical="center"/>
    </xf>
    <xf numFmtId="0" fontId="3" fillId="5" borderId="60" xfId="0" applyFont="1" applyFill="1" applyBorder="1" applyAlignment="1">
      <alignment vertical="center"/>
    </xf>
    <xf numFmtId="0" fontId="26" fillId="4" borderId="0" xfId="0" applyFont="1" applyFill="1" applyAlignment="1">
      <alignment vertical="center"/>
    </xf>
    <xf numFmtId="0" fontId="24" fillId="2" borderId="19" xfId="0" applyFont="1" applyFill="1" applyBorder="1"/>
    <xf numFmtId="0" fontId="24" fillId="2" borderId="23" xfId="0" applyFont="1" applyFill="1" applyBorder="1"/>
    <xf numFmtId="14" fontId="2" fillId="2" borderId="0" xfId="0" applyNumberFormat="1" applyFont="1" applyFill="1"/>
    <xf numFmtId="14" fontId="2" fillId="4" borderId="0" xfId="0" applyNumberFormat="1" applyFont="1" applyFill="1"/>
    <xf numFmtId="0" fontId="2" fillId="4" borderId="26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24" fillId="11" borderId="22" xfId="0" applyFont="1" applyFill="1" applyBorder="1" applyAlignment="1">
      <alignment horizontal="center" vertical="center"/>
    </xf>
    <xf numFmtId="164" fontId="38" fillId="5" borderId="9" xfId="0" applyNumberFormat="1" applyFont="1" applyFill="1" applyBorder="1" applyAlignment="1">
      <alignment horizontal="right" vertical="center"/>
    </xf>
    <xf numFmtId="0" fontId="2" fillId="2" borderId="13" xfId="0" applyFont="1" applyFill="1" applyBorder="1"/>
    <xf numFmtId="0" fontId="2" fillId="2" borderId="14" xfId="0" applyFont="1" applyFill="1" applyBorder="1"/>
    <xf numFmtId="0" fontId="28" fillId="4" borderId="8" xfId="0" applyFont="1" applyFill="1" applyBorder="1" applyAlignment="1">
      <alignment horizontal="center" vertical="center"/>
    </xf>
    <xf numFmtId="0" fontId="0" fillId="3" borderId="49" xfId="0" applyFill="1" applyBorder="1"/>
    <xf numFmtId="0" fontId="5" fillId="2" borderId="4" xfId="0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center"/>
    </xf>
    <xf numFmtId="49" fontId="41" fillId="5" borderId="16" xfId="0" quotePrefix="1" applyNumberFormat="1" applyFont="1" applyFill="1" applyBorder="1" applyAlignment="1">
      <alignment horizontal="center"/>
    </xf>
    <xf numFmtId="10" fontId="41" fillId="5" borderId="17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4" fontId="21" fillId="0" borderId="0" xfId="0" applyNumberFormat="1" applyFont="1"/>
    <xf numFmtId="43" fontId="0" fillId="0" borderId="0" xfId="1" applyFont="1"/>
    <xf numFmtId="164" fontId="32" fillId="0" borderId="22" xfId="2" applyNumberFormat="1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164" fontId="32" fillId="0" borderId="22" xfId="5" applyNumberFormat="1" applyFont="1" applyFill="1" applyBorder="1" applyAlignment="1">
      <alignment horizontal="center" vertical="center"/>
    </xf>
    <xf numFmtId="164" fontId="32" fillId="0" borderId="16" xfId="4" applyNumberFormat="1" applyFont="1" applyBorder="1" applyAlignment="1">
      <alignment horizontal="right" vertical="center"/>
    </xf>
    <xf numFmtId="0" fontId="27" fillId="5" borderId="39" xfId="0" applyFont="1" applyFill="1" applyBorder="1"/>
    <xf numFmtId="2" fontId="27" fillId="5" borderId="31" xfId="0" applyNumberFormat="1" applyFont="1" applyFill="1" applyBorder="1"/>
    <xf numFmtId="14" fontId="27" fillId="5" borderId="31" xfId="0" quotePrefix="1" applyNumberFormat="1" applyFont="1" applyFill="1" applyBorder="1" applyAlignment="1">
      <alignment horizontal="center"/>
    </xf>
    <xf numFmtId="2" fontId="27" fillId="5" borderId="31" xfId="0" applyNumberFormat="1" applyFont="1" applyFill="1" applyBorder="1" applyAlignment="1">
      <alignment horizontal="center"/>
    </xf>
    <xf numFmtId="165" fontId="10" fillId="5" borderId="16" xfId="0" applyNumberFormat="1" applyFont="1" applyFill="1" applyBorder="1" applyAlignment="1">
      <alignment horizontal="center" vertical="center"/>
    </xf>
    <xf numFmtId="165" fontId="10" fillId="5" borderId="41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4" fontId="10" fillId="5" borderId="16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3" fillId="5" borderId="58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left" vertical="center"/>
    </xf>
    <xf numFmtId="164" fontId="13" fillId="5" borderId="16" xfId="0" applyNumberFormat="1" applyFont="1" applyFill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13" fillId="0" borderId="16" xfId="4" applyNumberFormat="1" applyFont="1" applyBorder="1" applyAlignment="1">
      <alignment horizontal="center" vertical="center"/>
    </xf>
    <xf numFmtId="164" fontId="10" fillId="11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 indent="1"/>
    </xf>
    <xf numFmtId="164" fontId="15" fillId="5" borderId="16" xfId="0" applyNumberFormat="1" applyFont="1" applyFill="1" applyBorder="1" applyAlignment="1">
      <alignment horizontal="right" vertical="center"/>
    </xf>
    <xf numFmtId="164" fontId="13" fillId="11" borderId="16" xfId="4" applyNumberFormat="1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 indent="1"/>
    </xf>
    <xf numFmtId="0" fontId="15" fillId="0" borderId="16" xfId="0" applyFont="1" applyBorder="1" applyAlignment="1">
      <alignment vertical="center"/>
    </xf>
    <xf numFmtId="164" fontId="13" fillId="11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164" fontId="13" fillId="0" borderId="16" xfId="5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/>
    </xf>
    <xf numFmtId="164" fontId="13" fillId="5" borderId="16" xfId="4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right" vertical="center"/>
    </xf>
    <xf numFmtId="164" fontId="13" fillId="0" borderId="22" xfId="0" applyNumberFormat="1" applyFont="1" applyBorder="1" applyAlignment="1">
      <alignment horizontal="center"/>
    </xf>
    <xf numFmtId="0" fontId="10" fillId="11" borderId="1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right" vertical="center"/>
    </xf>
    <xf numFmtId="164" fontId="13" fillId="0" borderId="8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/>
    </xf>
    <xf numFmtId="1" fontId="10" fillId="0" borderId="31" xfId="0" applyNumberFormat="1" applyFont="1" applyBorder="1" applyAlignment="1">
      <alignment horizontal="center"/>
    </xf>
    <xf numFmtId="164" fontId="10" fillId="0" borderId="57" xfId="0" applyNumberFormat="1" applyFont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/>
    </xf>
    <xf numFmtId="0" fontId="3" fillId="5" borderId="21" xfId="0" applyFont="1" applyFill="1" applyBorder="1" applyAlignment="1">
      <alignment vertical="center"/>
    </xf>
    <xf numFmtId="0" fontId="3" fillId="5" borderId="59" xfId="0" applyFont="1" applyFill="1" applyBorder="1" applyAlignment="1">
      <alignment vertical="center"/>
    </xf>
    <xf numFmtId="0" fontId="27" fillId="5" borderId="16" xfId="0" applyFont="1" applyFill="1" applyBorder="1" applyAlignment="1">
      <alignment vertical="center"/>
    </xf>
    <xf numFmtId="0" fontId="32" fillId="5" borderId="16" xfId="0" applyFont="1" applyFill="1" applyBorder="1" applyAlignment="1">
      <alignment horizontal="center" vertical="center"/>
    </xf>
    <xf numFmtId="164" fontId="32" fillId="5" borderId="16" xfId="5" applyNumberFormat="1" applyFont="1" applyFill="1" applyBorder="1" applyAlignment="1">
      <alignment horizontal="center" vertical="center"/>
    </xf>
    <xf numFmtId="164" fontId="24" fillId="5" borderId="23" xfId="0" applyNumberFormat="1" applyFont="1" applyFill="1" applyBorder="1" applyAlignment="1">
      <alignment horizontal="center"/>
    </xf>
    <xf numFmtId="164" fontId="24" fillId="5" borderId="16" xfId="3" applyNumberFormat="1" applyFont="1" applyFill="1" applyBorder="1" applyAlignment="1">
      <alignment horizontal="center"/>
    </xf>
    <xf numFmtId="164" fontId="39" fillId="5" borderId="16" xfId="0" quotePrefix="1" applyNumberFormat="1" applyFont="1" applyFill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/>
    </xf>
    <xf numFmtId="164" fontId="13" fillId="11" borderId="16" xfId="3" applyNumberFormat="1" applyFont="1" applyFill="1" applyBorder="1" applyAlignment="1">
      <alignment horizontal="center"/>
    </xf>
    <xf numFmtId="164" fontId="10" fillId="0" borderId="22" xfId="3" applyNumberFormat="1" applyFont="1" applyBorder="1" applyAlignment="1">
      <alignment horizontal="center"/>
    </xf>
    <xf numFmtId="164" fontId="10" fillId="0" borderId="16" xfId="3" applyNumberFormat="1" applyFont="1" applyBorder="1" applyAlignment="1">
      <alignment horizontal="center"/>
    </xf>
    <xf numFmtId="164" fontId="10" fillId="11" borderId="16" xfId="3" applyNumberFormat="1" applyFont="1" applyFill="1" applyBorder="1" applyAlignment="1">
      <alignment horizontal="center"/>
    </xf>
    <xf numFmtId="164" fontId="10" fillId="11" borderId="22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4" fontId="13" fillId="0" borderId="16" xfId="3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0" fillId="0" borderId="16" xfId="5" applyNumberFormat="1" applyFont="1" applyFill="1" applyBorder="1" applyAlignment="1">
      <alignment horizontal="center" vertical="center"/>
    </xf>
    <xf numFmtId="164" fontId="13" fillId="11" borderId="16" xfId="5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164" fontId="13" fillId="5" borderId="16" xfId="5" applyNumberFormat="1" applyFont="1" applyFill="1" applyBorder="1" applyAlignment="1">
      <alignment horizontal="center" vertical="center"/>
    </xf>
    <xf numFmtId="164" fontId="13" fillId="0" borderId="31" xfId="5" applyNumberFormat="1" applyFont="1" applyFill="1" applyBorder="1" applyAlignment="1">
      <alignment horizontal="center" vertical="center"/>
    </xf>
    <xf numFmtId="164" fontId="55" fillId="0" borderId="16" xfId="8" applyNumberFormat="1" applyFont="1" applyBorder="1" applyAlignment="1">
      <alignment horizontal="right" vertical="center"/>
    </xf>
    <xf numFmtId="164" fontId="32" fillId="11" borderId="16" xfId="0" applyNumberFormat="1" applyFont="1" applyFill="1" applyBorder="1" applyAlignment="1">
      <alignment horizontal="right" vertical="center"/>
    </xf>
    <xf numFmtId="164" fontId="55" fillId="15" borderId="16" xfId="8" applyNumberFormat="1" applyFont="1" applyFill="1" applyBorder="1" applyAlignment="1">
      <alignment horizontal="right" vertical="center"/>
    </xf>
    <xf numFmtId="164" fontId="24" fillId="11" borderId="16" xfId="0" applyNumberFormat="1" applyFont="1" applyFill="1" applyBorder="1" applyAlignment="1">
      <alignment horizontal="right" vertical="center"/>
    </xf>
    <xf numFmtId="164" fontId="55" fillId="0" borderId="16" xfId="7" applyNumberFormat="1" applyFont="1" applyFill="1" applyBorder="1" applyAlignment="1">
      <alignment horizontal="right" vertical="center"/>
    </xf>
    <xf numFmtId="164" fontId="32" fillId="0" borderId="16" xfId="5" applyNumberFormat="1" applyFont="1" applyFill="1" applyBorder="1" applyAlignment="1">
      <alignment horizontal="right" vertical="center"/>
    </xf>
    <xf numFmtId="164" fontId="32" fillId="11" borderId="16" xfId="5" applyNumberFormat="1" applyFont="1" applyFill="1" applyBorder="1" applyAlignment="1">
      <alignment horizontal="right" vertical="center"/>
    </xf>
    <xf numFmtId="164" fontId="55" fillId="5" borderId="16" xfId="8" applyNumberFormat="1" applyFont="1" applyFill="1" applyBorder="1" applyAlignment="1">
      <alignment horizontal="righ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164" fontId="3" fillId="5" borderId="22" xfId="0" applyNumberFormat="1" applyFont="1" applyFill="1" applyBorder="1" applyAlignment="1">
      <alignment horizontal="right" vertical="center"/>
    </xf>
    <xf numFmtId="164" fontId="39" fillId="5" borderId="16" xfId="0" applyNumberFormat="1" applyFont="1" applyFill="1" applyBorder="1" applyAlignment="1">
      <alignment horizontal="center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38" fillId="0" borderId="9" xfId="0" applyNumberFormat="1" applyFont="1" applyBorder="1" applyAlignment="1">
      <alignment horizontal="right" vertical="center"/>
    </xf>
    <xf numFmtId="9" fontId="2" fillId="2" borderId="49" xfId="2" applyFont="1" applyFill="1" applyBorder="1" applyAlignment="1">
      <alignment horizontal="center" vertical="center"/>
    </xf>
    <xf numFmtId="164" fontId="55" fillId="5" borderId="16" xfId="7" applyNumberFormat="1" applyFont="1" applyFill="1" applyBorder="1" applyAlignment="1">
      <alignment horizontal="right" vertical="center"/>
    </xf>
    <xf numFmtId="0" fontId="44" fillId="0" borderId="17" xfId="0" applyFont="1" applyBorder="1" applyAlignment="1">
      <alignment horizontal="center"/>
    </xf>
    <xf numFmtId="164" fontId="46" fillId="0" borderId="32" xfId="0" applyNumberFormat="1" applyFont="1" applyBorder="1" applyAlignment="1">
      <alignment horizontal="center"/>
    </xf>
    <xf numFmtId="0" fontId="0" fillId="11" borderId="0" xfId="0" applyFill="1"/>
    <xf numFmtId="0" fontId="38" fillId="5" borderId="47" xfId="0" applyFont="1" applyFill="1" applyBorder="1" applyAlignment="1">
      <alignment horizontal="left" vertical="center"/>
    </xf>
    <xf numFmtId="164" fontId="38" fillId="5" borderId="26" xfId="0" applyNumberFormat="1" applyFont="1" applyFill="1" applyBorder="1" applyAlignment="1">
      <alignment horizontal="right" vertical="center"/>
    </xf>
    <xf numFmtId="0" fontId="56" fillId="5" borderId="8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0" fontId="38" fillId="16" borderId="16" xfId="0" applyFont="1" applyFill="1" applyBorder="1" applyAlignment="1">
      <alignment horizontal="center" vertical="center"/>
    </xf>
    <xf numFmtId="0" fontId="2" fillId="16" borderId="16" xfId="0" applyFont="1" applyFill="1" applyBorder="1" applyAlignment="1">
      <alignment horizontal="center" vertical="center"/>
    </xf>
    <xf numFmtId="0" fontId="38" fillId="16" borderId="8" xfId="0" applyFont="1" applyFill="1" applyBorder="1" applyAlignment="1">
      <alignment horizontal="left" vertical="center"/>
    </xf>
    <xf numFmtId="164" fontId="38" fillId="16" borderId="22" xfId="0" applyNumberFormat="1" applyFont="1" applyFill="1" applyBorder="1" applyAlignment="1">
      <alignment horizontal="right" vertical="center"/>
    </xf>
    <xf numFmtId="0" fontId="38" fillId="16" borderId="16" xfId="0" applyFont="1" applyFill="1" applyBorder="1" applyAlignment="1">
      <alignment horizontal="left" vertical="center"/>
    </xf>
    <xf numFmtId="164" fontId="38" fillId="16" borderId="16" xfId="0" applyNumberFormat="1" applyFont="1" applyFill="1" applyBorder="1" applyAlignment="1">
      <alignment horizontal="right" vertical="center"/>
    </xf>
    <xf numFmtId="164" fontId="32" fillId="16" borderId="16" xfId="0" applyNumberFormat="1" applyFont="1" applyFill="1" applyBorder="1" applyAlignment="1">
      <alignment horizontal="center"/>
    </xf>
    <xf numFmtId="164" fontId="24" fillId="16" borderId="16" xfId="0" applyNumberFormat="1" applyFont="1" applyFill="1" applyBorder="1" applyAlignment="1">
      <alignment horizontal="center"/>
    </xf>
    <xf numFmtId="0" fontId="3" fillId="5" borderId="16" xfId="0" applyFont="1" applyFill="1" applyBorder="1" applyAlignment="1">
      <alignment horizontal="left" vertical="center"/>
    </xf>
    <xf numFmtId="164" fontId="32" fillId="5" borderId="16" xfId="0" applyNumberFormat="1" applyFont="1" applyFill="1" applyBorder="1" applyAlignment="1">
      <alignment horizontal="center"/>
    </xf>
    <xf numFmtId="164" fontId="32" fillId="5" borderId="16" xfId="4" applyNumberFormat="1" applyFont="1" applyFill="1" applyBorder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64" fontId="24" fillId="5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5" fillId="5" borderId="21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165" fontId="25" fillId="0" borderId="16" xfId="0" applyNumberFormat="1" applyFont="1" applyBorder="1" applyAlignment="1">
      <alignment horizontal="center" vertical="center"/>
    </xf>
    <xf numFmtId="164" fontId="25" fillId="5" borderId="16" xfId="0" applyNumberFormat="1" applyFont="1" applyFill="1" applyBorder="1" applyAlignment="1">
      <alignment horizontal="center" vertical="center"/>
    </xf>
    <xf numFmtId="164" fontId="25" fillId="0" borderId="16" xfId="0" applyNumberFormat="1" applyFont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0" fontId="44" fillId="5" borderId="7" xfId="0" applyFont="1" applyFill="1" applyBorder="1" applyAlignment="1">
      <alignment horizontal="center"/>
    </xf>
    <xf numFmtId="164" fontId="46" fillId="5" borderId="16" xfId="0" applyNumberFormat="1" applyFont="1" applyFill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64" fontId="25" fillId="5" borderId="8" xfId="0" applyNumberFormat="1" applyFont="1" applyFill="1" applyBorder="1" applyAlignment="1">
      <alignment horizontal="center" vertical="center"/>
    </xf>
    <xf numFmtId="165" fontId="10" fillId="5" borderId="22" xfId="0" applyNumberFormat="1" applyFont="1" applyFill="1" applyBorder="1" applyAlignment="1">
      <alignment horizontal="center" vertical="center"/>
    </xf>
    <xf numFmtId="165" fontId="13" fillId="5" borderId="16" xfId="0" applyNumberFormat="1" applyFont="1" applyFill="1" applyBorder="1" applyAlignment="1">
      <alignment horizontal="center" vertical="center"/>
    </xf>
    <xf numFmtId="164" fontId="13" fillId="5" borderId="16" xfId="0" applyNumberFormat="1" applyFont="1" applyFill="1" applyBorder="1" applyAlignment="1">
      <alignment horizontal="center" vertical="center"/>
    </xf>
    <xf numFmtId="0" fontId="58" fillId="5" borderId="21" xfId="0" applyFont="1" applyFill="1" applyBorder="1" applyAlignment="1">
      <alignment horizontal="left" vertical="center"/>
    </xf>
    <xf numFmtId="164" fontId="25" fillId="0" borderId="16" xfId="4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3" fillId="0" borderId="28" xfId="0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16" fillId="0" borderId="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6" fontId="10" fillId="5" borderId="5" xfId="0" applyNumberFormat="1" applyFont="1" applyFill="1" applyBorder="1" applyAlignment="1">
      <alignment horizontal="center"/>
    </xf>
    <xf numFmtId="6" fontId="10" fillId="5" borderId="6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166" fontId="10" fillId="5" borderId="33" xfId="0" applyNumberFormat="1" applyFont="1" applyFill="1" applyBorder="1" applyAlignment="1">
      <alignment horizontal="center"/>
    </xf>
    <xf numFmtId="166" fontId="10" fillId="5" borderId="35" xfId="0" applyNumberFormat="1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164" fontId="25" fillId="0" borderId="21" xfId="0" applyNumberFormat="1" applyFont="1" applyBorder="1" applyAlignment="1">
      <alignment horizontal="center"/>
    </xf>
    <xf numFmtId="164" fontId="25" fillId="0" borderId="22" xfId="0" applyNumberFormat="1" applyFont="1" applyBorder="1" applyAlignment="1">
      <alignment horizontal="center"/>
    </xf>
    <xf numFmtId="1" fontId="25" fillId="0" borderId="21" xfId="0" applyNumberFormat="1" applyFont="1" applyBorder="1" applyAlignment="1">
      <alignment horizontal="center"/>
    </xf>
    <xf numFmtId="1" fontId="25" fillId="0" borderId="2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5" fillId="5" borderId="21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5" borderId="59" xfId="0" applyFont="1" applyFill="1" applyBorder="1" applyAlignment="1">
      <alignment horizontal="center"/>
    </xf>
    <xf numFmtId="0" fontId="15" fillId="5" borderId="50" xfId="0" applyFont="1" applyFill="1" applyBorder="1" applyAlignment="1">
      <alignment horizontal="center"/>
    </xf>
    <xf numFmtId="0" fontId="15" fillId="5" borderId="58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58" fillId="5" borderId="1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8" xfId="0" applyFont="1" applyFill="1" applyBorder="1" applyAlignment="1">
      <alignment horizontal="center" vertical="center"/>
    </xf>
    <xf numFmtId="0" fontId="58" fillId="5" borderId="19" xfId="0" applyFont="1" applyFill="1" applyBorder="1" applyAlignment="1">
      <alignment horizontal="center" vertical="center"/>
    </xf>
    <xf numFmtId="165" fontId="58" fillId="5" borderId="36" xfId="0" applyNumberFormat="1" applyFont="1" applyFill="1" applyBorder="1" applyAlignment="1">
      <alignment horizontal="center" vertical="center"/>
    </xf>
    <xf numFmtId="165" fontId="58" fillId="5" borderId="37" xfId="0" applyNumberFormat="1" applyFont="1" applyFill="1" applyBorder="1" applyAlignment="1">
      <alignment horizontal="center" vertical="center"/>
    </xf>
    <xf numFmtId="165" fontId="58" fillId="5" borderId="38" xfId="0" applyNumberFormat="1" applyFont="1" applyFill="1" applyBorder="1" applyAlignment="1">
      <alignment horizontal="center" vertical="center"/>
    </xf>
    <xf numFmtId="165" fontId="58" fillId="5" borderId="21" xfId="0" applyNumberFormat="1" applyFont="1" applyFill="1" applyBorder="1" applyAlignment="1">
      <alignment horizontal="center" vertical="center"/>
    </xf>
    <xf numFmtId="165" fontId="58" fillId="5" borderId="22" xfId="0" applyNumberFormat="1" applyFont="1" applyFill="1" applyBorder="1" applyAlignment="1">
      <alignment horizontal="center" vertical="center"/>
    </xf>
    <xf numFmtId="165" fontId="58" fillId="5" borderId="8" xfId="0" applyNumberFormat="1" applyFont="1" applyFill="1" applyBorder="1" applyAlignment="1">
      <alignment horizontal="center" vertical="center"/>
    </xf>
    <xf numFmtId="165" fontId="58" fillId="5" borderId="10" xfId="0" applyNumberFormat="1" applyFont="1" applyFill="1" applyBorder="1" applyAlignment="1">
      <alignment horizontal="center" vertical="center"/>
    </xf>
    <xf numFmtId="165" fontId="25" fillId="5" borderId="59" xfId="0" applyNumberFormat="1" applyFont="1" applyFill="1" applyBorder="1" applyAlignment="1">
      <alignment horizontal="center" vertical="center"/>
    </xf>
    <xf numFmtId="165" fontId="25" fillId="5" borderId="58" xfId="0" applyNumberFormat="1" applyFont="1" applyFill="1" applyBorder="1" applyAlignment="1">
      <alignment horizontal="center" vertical="center"/>
    </xf>
    <xf numFmtId="165" fontId="25" fillId="5" borderId="57" xfId="0" applyNumberFormat="1" applyFont="1" applyFill="1" applyBorder="1" applyAlignment="1">
      <alignment horizontal="center" vertical="center"/>
    </xf>
    <xf numFmtId="165" fontId="25" fillId="5" borderId="5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164" fontId="2" fillId="2" borderId="36" xfId="2" applyNumberFormat="1" applyFont="1" applyFill="1" applyBorder="1" applyAlignment="1">
      <alignment horizontal="center" vertical="center"/>
    </xf>
    <xf numFmtId="164" fontId="2" fillId="2" borderId="37" xfId="2" applyNumberFormat="1" applyFont="1" applyFill="1" applyBorder="1" applyAlignment="1">
      <alignment horizontal="center" vertical="center"/>
    </xf>
    <xf numFmtId="0" fontId="43" fillId="4" borderId="62" xfId="0" applyFont="1" applyFill="1" applyBorder="1" applyAlignment="1">
      <alignment horizontal="center"/>
    </xf>
    <xf numFmtId="0" fontId="43" fillId="4" borderId="22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8" fillId="5" borderId="16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15" fillId="5" borderId="60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27" fillId="0" borderId="46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38" fillId="5" borderId="46" xfId="0" applyFont="1" applyFill="1" applyBorder="1" applyAlignment="1">
      <alignment horizontal="center" vertical="center"/>
    </xf>
    <xf numFmtId="0" fontId="38" fillId="5" borderId="34" xfId="0" applyFont="1" applyFill="1" applyBorder="1" applyAlignment="1">
      <alignment horizontal="center" vertical="center"/>
    </xf>
    <xf numFmtId="0" fontId="38" fillId="5" borderId="50" xfId="0" applyFont="1" applyFill="1" applyBorder="1" applyAlignment="1">
      <alignment horizontal="center" vertical="center"/>
    </xf>
    <xf numFmtId="0" fontId="38" fillId="5" borderId="58" xfId="0" applyFont="1" applyFill="1" applyBorder="1" applyAlignment="1">
      <alignment horizontal="center" vertical="center"/>
    </xf>
    <xf numFmtId="0" fontId="38" fillId="0" borderId="4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38" fillId="5" borderId="9" xfId="0" applyFont="1" applyFill="1" applyBorder="1" applyAlignment="1">
      <alignment horizontal="center"/>
    </xf>
    <xf numFmtId="0" fontId="38" fillId="5" borderId="10" xfId="0" applyFont="1" applyFill="1" applyBorder="1" applyAlignment="1">
      <alignment horizontal="center"/>
    </xf>
    <xf numFmtId="0" fontId="38" fillId="5" borderId="50" xfId="0" applyFont="1" applyFill="1" applyBorder="1" applyAlignment="1">
      <alignment horizontal="center"/>
    </xf>
    <xf numFmtId="0" fontId="38" fillId="5" borderId="51" xfId="0" applyFont="1" applyFill="1" applyBorder="1" applyAlignment="1">
      <alignment horizontal="center"/>
    </xf>
    <xf numFmtId="0" fontId="38" fillId="5" borderId="8" xfId="0" applyFont="1" applyFill="1" applyBorder="1" applyAlignment="1">
      <alignment horizontal="center"/>
    </xf>
    <xf numFmtId="0" fontId="38" fillId="5" borderId="22" xfId="0" applyFont="1" applyFill="1" applyBorder="1" applyAlignment="1">
      <alignment horizontal="center"/>
    </xf>
    <xf numFmtId="0" fontId="38" fillId="5" borderId="57" xfId="0" applyFont="1" applyFill="1" applyBorder="1" applyAlignment="1">
      <alignment horizontal="center"/>
    </xf>
    <xf numFmtId="0" fontId="38" fillId="5" borderId="58" xfId="0" applyFont="1" applyFill="1" applyBorder="1" applyAlignment="1">
      <alignment horizontal="center"/>
    </xf>
    <xf numFmtId="0" fontId="10" fillId="0" borderId="4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40" fillId="5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37" fillId="5" borderId="47" xfId="0" applyFont="1" applyFill="1" applyBorder="1" applyAlignment="1">
      <alignment vertical="top"/>
    </xf>
    <xf numFmtId="0" fontId="37" fillId="5" borderId="26" xfId="0" applyFont="1" applyFill="1" applyBorder="1" applyAlignment="1">
      <alignment vertical="top"/>
    </xf>
    <xf numFmtId="0" fontId="37" fillId="5" borderId="27" xfId="0" applyFont="1" applyFill="1" applyBorder="1" applyAlignment="1">
      <alignment vertical="top"/>
    </xf>
    <xf numFmtId="164" fontId="41" fillId="0" borderId="16" xfId="1" applyNumberFormat="1" applyFont="1" applyBorder="1" applyAlignment="1">
      <alignment horizontal="center"/>
    </xf>
    <xf numFmtId="164" fontId="41" fillId="0" borderId="17" xfId="1" applyNumberFormat="1" applyFont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 vertical="center"/>
    </xf>
    <xf numFmtId="164" fontId="2" fillId="2" borderId="21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4" fontId="2" fillId="2" borderId="22" xfId="2" applyNumberFormat="1" applyFont="1" applyFill="1" applyBorder="1" applyAlignment="1">
      <alignment horizontal="center" vertical="center"/>
    </xf>
    <xf numFmtId="0" fontId="38" fillId="0" borderId="47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left" vertical="center"/>
    </xf>
    <xf numFmtId="0" fontId="15" fillId="5" borderId="4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15" fillId="5" borderId="44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39" fillId="0" borderId="44" xfId="0" applyFont="1" applyBorder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39" fillId="0" borderId="12" xfId="0" applyFont="1" applyBorder="1" applyAlignment="1">
      <alignment horizontal="center" vertical="top" wrapText="1"/>
    </xf>
    <xf numFmtId="164" fontId="0" fillId="5" borderId="21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12" xfId="0" applyBorder="1" applyAlignment="1">
      <alignment horizontal="center"/>
    </xf>
    <xf numFmtId="164" fontId="46" fillId="0" borderId="8" xfId="0" applyNumberFormat="1" applyFont="1" applyBorder="1" applyAlignment="1">
      <alignment horizontal="center"/>
    </xf>
    <xf numFmtId="164" fontId="46" fillId="0" borderId="22" xfId="0" applyNumberFormat="1" applyFont="1" applyBorder="1" applyAlignment="1">
      <alignment horizontal="center"/>
    </xf>
    <xf numFmtId="164" fontId="46" fillId="0" borderId="10" xfId="0" applyNumberFormat="1" applyFont="1" applyBorder="1" applyAlignment="1">
      <alignment horizontal="center"/>
    </xf>
    <xf numFmtId="0" fontId="39" fillId="0" borderId="48" xfId="0" applyFont="1" applyBorder="1" applyAlignment="1">
      <alignment horizontal="center" vertical="top" wrapText="1"/>
    </xf>
    <xf numFmtId="0" fontId="39" fillId="0" borderId="19" xfId="0" applyFont="1" applyBorder="1" applyAlignment="1">
      <alignment horizontal="center" vertical="top" wrapText="1"/>
    </xf>
    <xf numFmtId="0" fontId="39" fillId="0" borderId="20" xfId="0" applyFont="1" applyBorder="1" applyAlignment="1">
      <alignment horizontal="center" vertical="top" wrapText="1"/>
    </xf>
    <xf numFmtId="0" fontId="44" fillId="0" borderId="21" xfId="0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0" fontId="39" fillId="5" borderId="44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12" xfId="0" applyFont="1" applyFill="1" applyBorder="1" applyAlignment="1">
      <alignment horizontal="center" vertical="center"/>
    </xf>
    <xf numFmtId="0" fontId="44" fillId="0" borderId="8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/>
    </xf>
    <xf numFmtId="43" fontId="19" fillId="4" borderId="16" xfId="1" applyFont="1" applyFill="1" applyBorder="1" applyAlignment="1">
      <alignment horizontal="center"/>
    </xf>
    <xf numFmtId="43" fontId="19" fillId="4" borderId="17" xfId="1" applyFont="1" applyFill="1" applyBorder="1" applyAlignment="1">
      <alignment horizontal="center"/>
    </xf>
    <xf numFmtId="164" fontId="41" fillId="0" borderId="16" xfId="1" applyNumberFormat="1" applyFont="1" applyFill="1" applyBorder="1" applyAlignment="1">
      <alignment horizontal="center" vertical="top"/>
    </xf>
    <xf numFmtId="164" fontId="41" fillId="0" borderId="17" xfId="1" applyNumberFormat="1" applyFont="1" applyFill="1" applyBorder="1" applyAlignment="1">
      <alignment horizontal="center" vertical="top"/>
    </xf>
    <xf numFmtId="164" fontId="41" fillId="0" borderId="16" xfId="1" applyNumberFormat="1" applyFont="1" applyFill="1" applyBorder="1" applyAlignment="1">
      <alignment horizontal="center"/>
    </xf>
    <xf numFmtId="164" fontId="41" fillId="0" borderId="17" xfId="1" applyNumberFormat="1" applyFont="1" applyFill="1" applyBorder="1" applyAlignment="1">
      <alignment horizontal="center"/>
    </xf>
    <xf numFmtId="0" fontId="32" fillId="0" borderId="8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164" fontId="32" fillId="0" borderId="8" xfId="0" applyNumberFormat="1" applyFont="1" applyBorder="1" applyAlignment="1">
      <alignment horizontal="center" vertical="top" wrapText="1"/>
    </xf>
    <xf numFmtId="164" fontId="32" fillId="0" borderId="9" xfId="0" applyNumberFormat="1" applyFont="1" applyBorder="1" applyAlignment="1">
      <alignment horizontal="center" vertical="top" wrapText="1"/>
    </xf>
    <xf numFmtId="164" fontId="32" fillId="0" borderId="10" xfId="0" applyNumberFormat="1" applyFont="1" applyBorder="1" applyAlignment="1">
      <alignment horizontal="center" vertical="top" wrapText="1"/>
    </xf>
    <xf numFmtId="164" fontId="34" fillId="0" borderId="8" xfId="0" applyNumberFormat="1" applyFont="1" applyBorder="1" applyAlignment="1">
      <alignment horizontal="center" vertical="top" shrinkToFit="1"/>
    </xf>
    <xf numFmtId="164" fontId="34" fillId="0" borderId="9" xfId="0" applyNumberFormat="1" applyFont="1" applyBorder="1" applyAlignment="1">
      <alignment horizontal="center" vertical="top" shrinkToFit="1"/>
    </xf>
    <xf numFmtId="164" fontId="34" fillId="0" borderId="10" xfId="0" applyNumberFormat="1" applyFont="1" applyBorder="1" applyAlignment="1">
      <alignment horizontal="center" vertical="top" shrinkToFit="1"/>
    </xf>
    <xf numFmtId="169" fontId="34" fillId="0" borderId="8" xfId="0" applyNumberFormat="1" applyFont="1" applyBorder="1" applyAlignment="1">
      <alignment horizontal="center" vertical="top" shrinkToFit="1"/>
    </xf>
    <xf numFmtId="169" fontId="34" fillId="0" borderId="9" xfId="0" applyNumberFormat="1" applyFont="1" applyBorder="1" applyAlignment="1">
      <alignment horizontal="center" vertical="top" shrinkToFit="1"/>
    </xf>
    <xf numFmtId="169" fontId="34" fillId="0" borderId="10" xfId="0" applyNumberFormat="1" applyFont="1" applyBorder="1" applyAlignment="1">
      <alignment horizontal="center" vertical="top" shrinkToFit="1"/>
    </xf>
    <xf numFmtId="0" fontId="37" fillId="0" borderId="0" xfId="0" applyFont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27" fillId="5" borderId="59" xfId="0" applyFont="1" applyFill="1" applyBorder="1" applyAlignment="1">
      <alignment horizontal="center"/>
    </xf>
    <xf numFmtId="0" fontId="27" fillId="5" borderId="50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shrinkToFi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 wrapText="1"/>
    </xf>
    <xf numFmtId="0" fontId="32" fillId="0" borderId="16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0" fillId="5" borderId="16" xfId="0" applyFont="1" applyFill="1" applyBorder="1" applyAlignment="1">
      <alignment vertical="center" wrapText="1"/>
    </xf>
    <xf numFmtId="0" fontId="27" fillId="5" borderId="9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60" xfId="0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0" fontId="29" fillId="2" borderId="16" xfId="0" applyFont="1" applyFill="1" applyBorder="1" applyAlignment="1">
      <alignment horizontal="center" vertical="top" wrapText="1"/>
    </xf>
    <xf numFmtId="0" fontId="29" fillId="2" borderId="17" xfId="0" applyFont="1" applyFill="1" applyBorder="1" applyAlignment="1">
      <alignment horizontal="center" vertical="top" wrapText="1"/>
    </xf>
    <xf numFmtId="0" fontId="30" fillId="5" borderId="41" xfId="0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center" vertical="center"/>
    </xf>
    <xf numFmtId="0" fontId="30" fillId="5" borderId="23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28" fillId="2" borderId="16" xfId="0" applyFont="1" applyFill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41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28" fillId="2" borderId="47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28" fillId="2" borderId="8" xfId="0" applyNumberFormat="1" applyFont="1" applyFill="1" applyBorder="1" applyAlignment="1">
      <alignment horizontal="center"/>
    </xf>
    <xf numFmtId="2" fontId="28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0" fillId="0" borderId="8" xfId="0" applyFont="1" applyBorder="1" applyAlignment="1">
      <alignment horizontal="center"/>
    </xf>
    <xf numFmtId="0" fontId="60" fillId="0" borderId="9" xfId="0" applyFont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27" fillId="5" borderId="8" xfId="0" applyFont="1" applyFill="1" applyBorder="1" applyAlignment="1">
      <alignment horizontal="center"/>
    </xf>
    <xf numFmtId="164" fontId="35" fillId="5" borderId="0" xfId="0" applyNumberFormat="1" applyFont="1" applyFill="1" applyAlignment="1">
      <alignment horizontal="center" wrapText="1"/>
    </xf>
    <xf numFmtId="164" fontId="35" fillId="5" borderId="0" xfId="0" applyNumberFormat="1" applyFont="1" applyFill="1" applyAlignment="1">
      <alignment horizontal="center" vertical="top" shrinkToFit="1"/>
    </xf>
    <xf numFmtId="0" fontId="46" fillId="0" borderId="49" xfId="0" applyFont="1" applyBorder="1" applyAlignment="1">
      <alignment horizontal="center" vertical="center" wrapText="1"/>
    </xf>
    <xf numFmtId="0" fontId="46" fillId="0" borderId="61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169" fontId="34" fillId="0" borderId="16" xfId="0" applyNumberFormat="1" applyFont="1" applyBorder="1" applyAlignment="1">
      <alignment horizontal="center" vertical="top" shrinkToFit="1"/>
    </xf>
    <xf numFmtId="169" fontId="34" fillId="0" borderId="17" xfId="0" applyNumberFormat="1" applyFont="1" applyBorder="1" applyAlignment="1">
      <alignment horizontal="center" vertical="top" shrinkToFit="1"/>
    </xf>
    <xf numFmtId="164" fontId="32" fillId="0" borderId="16" xfId="0" applyNumberFormat="1" applyFont="1" applyBorder="1" applyAlignment="1">
      <alignment horizontal="center" vertical="top" wrapText="1"/>
    </xf>
    <xf numFmtId="164" fontId="32" fillId="0" borderId="17" xfId="0" applyNumberFormat="1" applyFont="1" applyBorder="1" applyAlignment="1">
      <alignment horizontal="center" vertical="top" wrapText="1"/>
    </xf>
    <xf numFmtId="0" fontId="44" fillId="0" borderId="36" xfId="0" applyFont="1" applyBorder="1" applyAlignment="1">
      <alignment horizontal="center"/>
    </xf>
    <xf numFmtId="0" fontId="44" fillId="0" borderId="37" xfId="0" applyFont="1" applyBorder="1" applyAlignment="1">
      <alignment horizontal="center"/>
    </xf>
    <xf numFmtId="0" fontId="44" fillId="0" borderId="56" xfId="0" applyFont="1" applyBorder="1" applyAlignment="1">
      <alignment horizontal="center"/>
    </xf>
    <xf numFmtId="2" fontId="2" fillId="2" borderId="23" xfId="1" applyNumberFormat="1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5" fillId="5" borderId="46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39" fillId="5" borderId="47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7" xfId="0" applyFont="1" applyFill="1" applyBorder="1" applyAlignment="1">
      <alignment horizontal="center" vertical="center"/>
    </xf>
    <xf numFmtId="0" fontId="29" fillId="2" borderId="4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54" fillId="2" borderId="48" xfId="0" applyFont="1" applyFill="1" applyBorder="1" applyAlignment="1">
      <alignment horizontal="center" vertical="center" wrapText="1"/>
    </xf>
    <xf numFmtId="0" fontId="54" fillId="2" borderId="19" xfId="0" applyFont="1" applyFill="1" applyBorder="1" applyAlignment="1">
      <alignment horizontal="center" vertical="center" wrapText="1"/>
    </xf>
    <xf numFmtId="0" fontId="54" fillId="2" borderId="2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28" fillId="12" borderId="16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39" fillId="5" borderId="46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2" fontId="27" fillId="0" borderId="16" xfId="0" applyNumberFormat="1" applyFont="1" applyBorder="1" applyAlignment="1">
      <alignment horizontal="center"/>
    </xf>
    <xf numFmtId="14" fontId="27" fillId="0" borderId="16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27" fillId="5" borderId="31" xfId="0" applyNumberFormat="1" applyFont="1" applyFill="1" applyBorder="1" applyAlignment="1">
      <alignment horizontal="center"/>
    </xf>
    <xf numFmtId="14" fontId="27" fillId="5" borderId="31" xfId="0" quotePrefix="1" applyNumberFormat="1" applyFont="1" applyFill="1" applyBorder="1" applyAlignment="1">
      <alignment horizontal="center"/>
    </xf>
    <xf numFmtId="0" fontId="28" fillId="12" borderId="8" xfId="0" applyFont="1" applyFill="1" applyBorder="1" applyAlignment="1">
      <alignment horizontal="center" vertical="center" wrapText="1"/>
    </xf>
    <xf numFmtId="0" fontId="28" fillId="12" borderId="9" xfId="0" applyFont="1" applyFill="1" applyBorder="1" applyAlignment="1">
      <alignment horizontal="center" vertical="center" wrapText="1"/>
    </xf>
    <xf numFmtId="0" fontId="28" fillId="12" borderId="10" xfId="0" applyFont="1" applyFill="1" applyBorder="1" applyAlignment="1">
      <alignment horizontal="center" vertical="center" wrapText="1"/>
    </xf>
    <xf numFmtId="0" fontId="31" fillId="5" borderId="47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 wrapText="1"/>
    </xf>
    <xf numFmtId="0" fontId="38" fillId="5" borderId="44" xfId="0" applyFont="1" applyFill="1" applyBorder="1" applyAlignment="1">
      <alignment horizontal="center" vertical="center" wrapText="1"/>
    </xf>
    <xf numFmtId="0" fontId="38" fillId="5" borderId="30" xfId="0" applyFont="1" applyFill="1" applyBorder="1" applyAlignment="1">
      <alignment horizontal="center" vertical="center" wrapText="1"/>
    </xf>
    <xf numFmtId="0" fontId="38" fillId="5" borderId="48" xfId="0" applyFont="1" applyFill="1" applyBorder="1" applyAlignment="1">
      <alignment horizontal="center" vertical="center" wrapText="1"/>
    </xf>
    <xf numFmtId="0" fontId="38" fillId="5" borderId="19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4" fillId="4" borderId="16" xfId="0" applyFont="1" applyFill="1" applyBorder="1" applyAlignment="1">
      <alignment horizontal="center" vertical="center" wrapText="1"/>
    </xf>
    <xf numFmtId="0" fontId="54" fillId="4" borderId="1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 vertical="center"/>
    </xf>
    <xf numFmtId="0" fontId="38" fillId="5" borderId="43" xfId="0" applyFont="1" applyFill="1" applyBorder="1" applyAlignment="1">
      <alignment horizontal="center" vertical="center"/>
    </xf>
    <xf numFmtId="0" fontId="38" fillId="5" borderId="48" xfId="0" applyFont="1" applyFill="1" applyBorder="1" applyAlignment="1">
      <alignment horizontal="center" vertical="center"/>
    </xf>
    <xf numFmtId="0" fontId="38" fillId="5" borderId="60" xfId="0" applyFont="1" applyFill="1" applyBorder="1" applyAlignment="1">
      <alignment horizontal="center" vertical="center"/>
    </xf>
    <xf numFmtId="0" fontId="38" fillId="5" borderId="16" xfId="0" applyFont="1" applyFill="1" applyBorder="1" applyAlignment="1">
      <alignment horizontal="center" vertical="center"/>
    </xf>
    <xf numFmtId="10" fontId="34" fillId="0" borderId="16" xfId="0" applyNumberFormat="1" applyFont="1" applyBorder="1" applyAlignment="1">
      <alignment horizontal="center" vertical="center" shrinkToFit="1"/>
    </xf>
    <xf numFmtId="10" fontId="34" fillId="0" borderId="17" xfId="0" applyNumberFormat="1" applyFont="1" applyBorder="1" applyAlignment="1">
      <alignment horizontal="center" vertical="center" shrinkToFit="1"/>
    </xf>
    <xf numFmtId="0" fontId="28" fillId="4" borderId="16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32" fillId="0" borderId="47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48" xfId="0" applyFont="1" applyBorder="1" applyAlignment="1">
      <alignment horizontal="center" vertical="top" wrapText="1"/>
    </xf>
    <xf numFmtId="0" fontId="32" fillId="0" borderId="19" xfId="0" applyFont="1" applyBorder="1" applyAlignment="1">
      <alignment horizontal="center" vertical="top" wrapText="1"/>
    </xf>
    <xf numFmtId="0" fontId="32" fillId="0" borderId="20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top" wrapText="1"/>
    </xf>
    <xf numFmtId="0" fontId="36" fillId="5" borderId="44" xfId="0" applyFont="1" applyFill="1" applyBorder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36" fillId="5" borderId="30" xfId="0" applyFont="1" applyFill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9" fontId="50" fillId="5" borderId="5" xfId="0" applyNumberFormat="1" applyFont="1" applyFill="1" applyBorder="1" applyAlignment="1">
      <alignment horizontal="center" vertical="center" wrapText="1"/>
    </xf>
    <xf numFmtId="9" fontId="50" fillId="5" borderId="4" xfId="0" applyNumberFormat="1" applyFont="1" applyFill="1" applyBorder="1" applyAlignment="1">
      <alignment horizontal="center" vertical="center" wrapText="1"/>
    </xf>
    <xf numFmtId="9" fontId="50" fillId="5" borderId="6" xfId="0" applyNumberFormat="1" applyFont="1" applyFill="1" applyBorder="1" applyAlignment="1">
      <alignment horizontal="center" vertical="center" wrapText="1"/>
    </xf>
    <xf numFmtId="9" fontId="50" fillId="5" borderId="11" xfId="0" applyNumberFormat="1" applyFont="1" applyFill="1" applyBorder="1" applyAlignment="1">
      <alignment horizontal="center" vertical="center" wrapText="1"/>
    </xf>
    <xf numFmtId="9" fontId="50" fillId="5" borderId="0" xfId="0" applyNumberFormat="1" applyFont="1" applyFill="1" applyAlignment="1">
      <alignment horizontal="center" vertical="center" wrapText="1"/>
    </xf>
    <xf numFmtId="9" fontId="50" fillId="5" borderId="12" xfId="0" applyNumberFormat="1" applyFont="1" applyFill="1" applyBorder="1" applyAlignment="1">
      <alignment horizontal="center" vertical="center" wrapText="1"/>
    </xf>
    <xf numFmtId="9" fontId="50" fillId="5" borderId="33" xfId="0" applyNumberFormat="1" applyFont="1" applyFill="1" applyBorder="1" applyAlignment="1">
      <alignment horizontal="center" vertical="center" wrapText="1"/>
    </xf>
    <xf numFmtId="9" fontId="50" fillId="5" borderId="34" xfId="0" applyNumberFormat="1" applyFont="1" applyFill="1" applyBorder="1" applyAlignment="1">
      <alignment horizontal="center" vertical="center" wrapText="1"/>
    </xf>
    <xf numFmtId="9" fontId="50" fillId="5" borderId="35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2" borderId="51" xfId="0" applyFont="1" applyFill="1" applyBorder="1" applyAlignment="1">
      <alignment horizontal="center" vertical="center"/>
    </xf>
    <xf numFmtId="0" fontId="48" fillId="5" borderId="33" xfId="0" applyFont="1" applyFill="1" applyBorder="1" applyAlignment="1">
      <alignment horizontal="center"/>
    </xf>
    <xf numFmtId="0" fontId="48" fillId="5" borderId="34" xfId="0" applyFont="1" applyFill="1" applyBorder="1" applyAlignment="1">
      <alignment horizontal="center"/>
    </xf>
    <xf numFmtId="0" fontId="48" fillId="5" borderId="35" xfId="0" applyFont="1" applyFill="1" applyBorder="1" applyAlignment="1">
      <alignment horizontal="center"/>
    </xf>
    <xf numFmtId="0" fontId="53" fillId="0" borderId="0" xfId="0" applyFont="1" applyAlignment="1">
      <alignment horizontal="center" wrapText="1"/>
    </xf>
    <xf numFmtId="0" fontId="52" fillId="0" borderId="0" xfId="6" applyAlignment="1">
      <alignment horizontal="center"/>
    </xf>
    <xf numFmtId="0" fontId="3" fillId="13" borderId="0" xfId="0" applyFont="1" applyFill="1" applyAlignment="1">
      <alignment horizontal="center"/>
    </xf>
    <xf numFmtId="0" fontId="12" fillId="14" borderId="0" xfId="0" applyFont="1" applyFill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9">
    <cellStyle name="Comma" xfId="1" builtinId="3"/>
    <cellStyle name="Hyperlink" xfId="6" builtinId="8"/>
    <cellStyle name="Normal" xfId="0" builtinId="0"/>
    <cellStyle name="Normal 2" xfId="4" xr:uid="{E76DE6C4-293E-46E1-8A0C-5FE47D01A4A1}"/>
    <cellStyle name="Normal 2 2" xfId="8" xr:uid="{C2DC2674-1E2A-47E7-B29A-A9B5F00FD41E}"/>
    <cellStyle name="Percent" xfId="2" builtinId="5"/>
    <cellStyle name="Percent 2" xfId="5" xr:uid="{8EDC1B16-3D12-409A-9C2E-8F6672A796C0}"/>
    <cellStyle name="Percent 2 2" xfId="7" xr:uid="{5493B9A9-6F11-496C-9FCF-79FC184B43FD}"/>
    <cellStyle name="Percent 2 4" xfId="3" xr:uid="{DA073FF3-DEF4-40C3-BCE8-45A5C6AEA804}"/>
  </cellStyles>
  <dxfs count="115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283368</xdr:colOff>
      <xdr:row>22</xdr:row>
      <xdr:rowOff>62864</xdr:rowOff>
    </xdr:from>
    <xdr:to>
      <xdr:col>23</xdr:col>
      <xdr:colOff>462438</xdr:colOff>
      <xdr:row>24</xdr:row>
      <xdr:rowOff>139065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F8641C1-AC24-47E6-ABC3-C9E6FB33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9931" y="4289583"/>
          <a:ext cx="2607945" cy="43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D841F84-EBF2-4FF4-AE32-02BD5150E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8120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F63B967-8E6B-424A-99D3-AC116DA70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70BAD20-1344-48C1-A373-757636AE9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C202271-F0DA-4CA1-8BFF-C9369B59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8120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4C8F2E28-53F9-406E-90D1-F341944E12C7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14050E72-398F-9157-25C2-DF8321DB3198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C32A08A-6302-5A01-D404-CF1F52C6FB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039C2F38-FF0B-3C6A-4FD4-E88B0536C004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C9678B60-B4D3-4295-8B85-36855B6D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ofracademy.com/current-sofr-rat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44C1D-0C20-40C0-85C5-4618708513C2}">
  <sheetPr published="0" codeName="Sheet1">
    <tabColor rgb="FFFF0000"/>
    <pageSetUpPr fitToPage="1"/>
  </sheetPr>
  <dimension ref="B2:AA56"/>
  <sheetViews>
    <sheetView tabSelected="1" zoomScale="80" zoomScaleNormal="80" workbookViewId="0">
      <selection activeCell="C5" sqref="C5"/>
    </sheetView>
  </sheetViews>
  <sheetFormatPr defaultRowHeight="15" x14ac:dyDescent="0.25"/>
  <cols>
    <col min="1" max="1" width="2.5703125" customWidth="1"/>
    <col min="3" max="3" width="12.85546875" customWidth="1"/>
    <col min="4" max="4" width="12.5703125" customWidth="1"/>
    <col min="5" max="5" width="12.28515625" customWidth="1"/>
    <col min="6" max="6" width="2.7109375" customWidth="1"/>
    <col min="9" max="9" width="25.5703125" customWidth="1"/>
    <col min="10" max="18" width="8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59" t="s">
        <v>386</v>
      </c>
      <c r="C3" s="460"/>
      <c r="D3" s="460"/>
      <c r="E3" s="461"/>
      <c r="F3" s="1"/>
      <c r="G3" s="462" t="s">
        <v>384</v>
      </c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4"/>
      <c r="S3" s="1"/>
      <c r="T3" s="453" t="s">
        <v>0</v>
      </c>
      <c r="U3" s="454"/>
      <c r="V3" s="454"/>
      <c r="W3" s="454"/>
      <c r="X3" s="455"/>
    </row>
    <row r="4" spans="2:24" ht="15.75" thickBot="1" x14ac:dyDescent="0.3">
      <c r="B4" s="2" t="s">
        <v>1</v>
      </c>
      <c r="C4" s="468">
        <v>45692</v>
      </c>
      <c r="D4" s="469"/>
      <c r="E4" s="470"/>
      <c r="F4" s="3"/>
      <c r="G4" s="465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7"/>
      <c r="S4" s="3"/>
      <c r="T4" s="4"/>
      <c r="U4" s="5"/>
      <c r="V4" s="5"/>
      <c r="W4" s="5"/>
      <c r="X4" s="6"/>
    </row>
    <row r="5" spans="2:24" ht="15.75" thickBot="1" x14ac:dyDescent="0.3">
      <c r="B5" s="7" t="s">
        <v>2</v>
      </c>
      <c r="C5" s="7" t="s">
        <v>69</v>
      </c>
      <c r="D5" s="7" t="s">
        <v>253</v>
      </c>
      <c r="E5" s="7" t="s">
        <v>302</v>
      </c>
      <c r="F5" s="3"/>
      <c r="G5" s="471" t="s">
        <v>3</v>
      </c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3"/>
      <c r="S5" s="3"/>
      <c r="T5" s="474" t="s">
        <v>4</v>
      </c>
      <c r="U5" s="475"/>
      <c r="V5" s="476"/>
      <c r="W5" s="477">
        <v>103</v>
      </c>
      <c r="X5" s="478"/>
    </row>
    <row r="6" spans="2:24" ht="15.75" thickBot="1" x14ac:dyDescent="0.3">
      <c r="B6" s="8">
        <f>'Flex Supreme Pricer'!A6</f>
        <v>5.75</v>
      </c>
      <c r="C6" s="9">
        <f>'Flex Supreme Pricer'!J6</f>
        <v>95.1875</v>
      </c>
      <c r="D6" s="9">
        <f>'Flex Supreme Pricer'!K6</f>
        <v>94.9375</v>
      </c>
      <c r="E6" s="10">
        <f>'Flex Supreme Pricer'!L6</f>
        <v>94.9375</v>
      </c>
      <c r="F6" s="11"/>
      <c r="G6" s="12" t="s">
        <v>5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1"/>
      <c r="T6" s="479" t="s">
        <v>6</v>
      </c>
      <c r="U6" s="480"/>
      <c r="V6" s="480"/>
      <c r="W6" s="480"/>
      <c r="X6" s="481"/>
    </row>
    <row r="7" spans="2:24" s="19" customFormat="1" ht="15.75" customHeight="1" thickBot="1" x14ac:dyDescent="0.3">
      <c r="B7" s="8">
        <f>'Flex Supreme Pricer'!A7</f>
        <v>5.875</v>
      </c>
      <c r="C7" s="9">
        <f>'Flex Supreme Pricer'!J7</f>
        <v>95.875</v>
      </c>
      <c r="D7" s="9">
        <f>'Flex Supreme Pricer'!K7</f>
        <v>95.625</v>
      </c>
      <c r="E7" s="10">
        <f>'Flex Supreme Pricer'!L7</f>
        <v>95.625</v>
      </c>
      <c r="F7" s="15"/>
      <c r="G7" s="482" t="s">
        <v>7</v>
      </c>
      <c r="H7" s="483"/>
      <c r="I7" s="484"/>
      <c r="J7" s="16" t="s">
        <v>8</v>
      </c>
      <c r="K7" s="17">
        <v>0.55000000000000004</v>
      </c>
      <c r="L7" s="17">
        <v>0.6</v>
      </c>
      <c r="M7" s="17">
        <v>0.65</v>
      </c>
      <c r="N7" s="17">
        <v>0.7</v>
      </c>
      <c r="O7" s="17">
        <v>0.75</v>
      </c>
      <c r="P7" s="17">
        <v>0.8</v>
      </c>
      <c r="Q7" s="17">
        <v>0.85</v>
      </c>
      <c r="R7" s="18">
        <v>0.9</v>
      </c>
      <c r="S7" s="15"/>
      <c r="T7" s="485" t="s">
        <v>10</v>
      </c>
      <c r="U7" s="486"/>
      <c r="V7" s="486"/>
      <c r="W7" s="486"/>
      <c r="X7" s="487"/>
    </row>
    <row r="8" spans="2:24" ht="15.75" customHeight="1" thickBot="1" x14ac:dyDescent="0.3">
      <c r="B8" s="8">
        <f>'Flex Supreme Pricer'!A8</f>
        <v>6</v>
      </c>
      <c r="C8" s="9">
        <f>'Flex Supreme Pricer'!J8</f>
        <v>96.5625</v>
      </c>
      <c r="D8" s="9">
        <f>'Flex Supreme Pricer'!K8</f>
        <v>96.3125</v>
      </c>
      <c r="E8" s="10">
        <f>'Flex Supreme Pricer'!L8</f>
        <v>96.3125</v>
      </c>
      <c r="F8" s="11"/>
      <c r="G8" s="488" t="s">
        <v>9</v>
      </c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90"/>
      <c r="S8" s="11"/>
      <c r="T8" s="450" t="s">
        <v>13</v>
      </c>
      <c r="U8" s="451"/>
      <c r="V8" s="451"/>
      <c r="W8" s="451"/>
      <c r="X8" s="452"/>
    </row>
    <row r="9" spans="2:24" ht="15" customHeight="1" thickBot="1" x14ac:dyDescent="0.3">
      <c r="B9" s="8">
        <f>'Flex Supreme Pricer'!A9</f>
        <v>6.125</v>
      </c>
      <c r="C9" s="9">
        <f>'Flex Supreme Pricer'!J9</f>
        <v>97.25</v>
      </c>
      <c r="D9" s="9">
        <f>'Flex Supreme Pricer'!K9</f>
        <v>97</v>
      </c>
      <c r="E9" s="10">
        <f>'Flex Supreme Pricer'!L9</f>
        <v>97</v>
      </c>
      <c r="F9" s="11"/>
      <c r="G9" s="448" t="s">
        <v>11</v>
      </c>
      <c r="H9" s="449"/>
      <c r="I9" s="449"/>
      <c r="J9" s="337">
        <v>0.5</v>
      </c>
      <c r="K9" s="337">
        <v>0.5</v>
      </c>
      <c r="L9" s="337">
        <v>0.5</v>
      </c>
      <c r="M9" s="337">
        <v>0.375</v>
      </c>
      <c r="N9" s="337">
        <v>0.25</v>
      </c>
      <c r="O9" s="337">
        <v>0</v>
      </c>
      <c r="P9" s="21">
        <v>-0.25</v>
      </c>
      <c r="Q9" s="22" t="s">
        <v>12</v>
      </c>
      <c r="R9" s="23" t="s">
        <v>12</v>
      </c>
      <c r="S9" s="11"/>
      <c r="T9" s="450" t="s">
        <v>15</v>
      </c>
      <c r="U9" s="451"/>
      <c r="V9" s="451"/>
      <c r="W9" s="451"/>
      <c r="X9" s="452"/>
    </row>
    <row r="10" spans="2:24" ht="15.75" thickBot="1" x14ac:dyDescent="0.3">
      <c r="B10" s="8">
        <f>'Flex Supreme Pricer'!A10</f>
        <v>6.25</v>
      </c>
      <c r="C10" s="9">
        <f>'Flex Supreme Pricer'!J10</f>
        <v>97.9375</v>
      </c>
      <c r="D10" s="9">
        <f>'Flex Supreme Pricer'!K10</f>
        <v>97.6875</v>
      </c>
      <c r="E10" s="10">
        <f>'Flex Supreme Pricer'!L10</f>
        <v>97.6875</v>
      </c>
      <c r="F10" s="11"/>
      <c r="G10" s="448" t="s">
        <v>14</v>
      </c>
      <c r="H10" s="449"/>
      <c r="I10" s="449"/>
      <c r="J10" s="337">
        <v>0.5</v>
      </c>
      <c r="K10" s="337">
        <v>0.5</v>
      </c>
      <c r="L10" s="337">
        <v>0.5</v>
      </c>
      <c r="M10" s="337">
        <v>0.375</v>
      </c>
      <c r="N10" s="337">
        <v>0.25</v>
      </c>
      <c r="O10" s="337">
        <v>0</v>
      </c>
      <c r="P10" s="20">
        <v>-0.25</v>
      </c>
      <c r="Q10" s="22" t="s">
        <v>12</v>
      </c>
      <c r="R10" s="23" t="s">
        <v>12</v>
      </c>
      <c r="S10" s="11"/>
      <c r="T10" s="450"/>
      <c r="U10" s="451"/>
      <c r="V10" s="451"/>
      <c r="W10" s="451"/>
      <c r="X10" s="452"/>
    </row>
    <row r="11" spans="2:24" ht="15.75" thickBot="1" x14ac:dyDescent="0.3">
      <c r="B11" s="8">
        <f>'Flex Supreme Pricer'!A11</f>
        <v>6.375</v>
      </c>
      <c r="C11" s="9">
        <f>'Flex Supreme Pricer'!J11</f>
        <v>98.5625</v>
      </c>
      <c r="D11" s="9">
        <f>'Flex Supreme Pricer'!K11</f>
        <v>98.3125</v>
      </c>
      <c r="E11" s="10">
        <f>'Flex Supreme Pricer'!L11</f>
        <v>98.3125</v>
      </c>
      <c r="F11" s="11"/>
      <c r="G11" s="448" t="s">
        <v>16</v>
      </c>
      <c r="H11" s="449"/>
      <c r="I11" s="449"/>
      <c r="J11" s="337">
        <v>0.375</v>
      </c>
      <c r="K11" s="337">
        <v>0.375</v>
      </c>
      <c r="L11" s="337">
        <v>0.375</v>
      </c>
      <c r="M11" s="337">
        <v>0.25</v>
      </c>
      <c r="N11" s="337">
        <v>0</v>
      </c>
      <c r="O11" s="337">
        <v>-0.125</v>
      </c>
      <c r="P11" s="20">
        <v>-0.5</v>
      </c>
      <c r="Q11" s="22" t="s">
        <v>12</v>
      </c>
      <c r="R11" s="23" t="s">
        <v>12</v>
      </c>
      <c r="S11" s="11"/>
      <c r="T11" s="453" t="s">
        <v>17</v>
      </c>
      <c r="U11" s="454"/>
      <c r="V11" s="454"/>
      <c r="W11" s="454"/>
      <c r="X11" s="455"/>
    </row>
    <row r="12" spans="2:24" ht="15.75" thickBot="1" x14ac:dyDescent="0.3">
      <c r="B12" s="8">
        <f>'Flex Supreme Pricer'!A12</f>
        <v>6.5</v>
      </c>
      <c r="C12" s="9">
        <f>'Flex Supreme Pricer'!J12</f>
        <v>99.1875</v>
      </c>
      <c r="D12" s="9">
        <f>'Flex Supreme Pricer'!K12</f>
        <v>98.9375</v>
      </c>
      <c r="E12" s="10">
        <f>'Flex Supreme Pricer'!L12</f>
        <v>98.9375</v>
      </c>
      <c r="F12" s="11"/>
      <c r="G12" s="448" t="s">
        <v>18</v>
      </c>
      <c r="H12" s="449"/>
      <c r="I12" s="449"/>
      <c r="J12" s="337">
        <v>0.25</v>
      </c>
      <c r="K12" s="337">
        <v>0.25</v>
      </c>
      <c r="L12" s="337">
        <v>0.25</v>
      </c>
      <c r="M12" s="337">
        <v>0.125</v>
      </c>
      <c r="N12" s="337">
        <v>0.125</v>
      </c>
      <c r="O12" s="337">
        <v>-0.25</v>
      </c>
      <c r="P12" s="20">
        <v>-0.75</v>
      </c>
      <c r="Q12" s="22" t="s">
        <v>12</v>
      </c>
      <c r="R12" s="23" t="s">
        <v>12</v>
      </c>
      <c r="S12" s="11"/>
      <c r="T12" s="456" t="s">
        <v>19</v>
      </c>
      <c r="U12" s="457"/>
      <c r="V12" s="457"/>
      <c r="W12" s="457"/>
      <c r="X12" s="458"/>
    </row>
    <row r="13" spans="2:24" ht="15.75" thickBot="1" x14ac:dyDescent="0.3">
      <c r="B13" s="8">
        <f>'Flex Supreme Pricer'!A13</f>
        <v>6.625</v>
      </c>
      <c r="C13" s="9">
        <f>'Flex Supreme Pricer'!J13</f>
        <v>99.75</v>
      </c>
      <c r="D13" s="9">
        <f>'Flex Supreme Pricer'!K13</f>
        <v>99.5</v>
      </c>
      <c r="E13" s="10">
        <f>'Flex Supreme Pricer'!L13</f>
        <v>99.5</v>
      </c>
      <c r="F13" s="11"/>
      <c r="G13" s="448" t="s">
        <v>20</v>
      </c>
      <c r="H13" s="449"/>
      <c r="I13" s="449"/>
      <c r="J13" s="337">
        <v>0</v>
      </c>
      <c r="K13" s="337">
        <v>0</v>
      </c>
      <c r="L13" s="337">
        <v>0</v>
      </c>
      <c r="M13" s="337">
        <v>0</v>
      </c>
      <c r="N13" s="337">
        <v>-0.625</v>
      </c>
      <c r="O13" s="337">
        <v>-1</v>
      </c>
      <c r="P13" s="20">
        <v>-2</v>
      </c>
      <c r="Q13" s="22" t="s">
        <v>12</v>
      </c>
      <c r="R13" s="23" t="s">
        <v>12</v>
      </c>
      <c r="S13" s="11"/>
      <c r="T13" s="450" t="s">
        <v>21</v>
      </c>
      <c r="U13" s="451"/>
      <c r="V13" s="491"/>
      <c r="W13" s="492">
        <v>6.25E-2</v>
      </c>
      <c r="X13" s="493"/>
    </row>
    <row r="14" spans="2:24" ht="15.75" thickBot="1" x14ac:dyDescent="0.3">
      <c r="B14" s="8">
        <f>'Flex Supreme Pricer'!A14</f>
        <v>6.75</v>
      </c>
      <c r="C14" s="9">
        <f>'Flex Supreme Pricer'!J14</f>
        <v>100.3125</v>
      </c>
      <c r="D14" s="9">
        <f>'Flex Supreme Pricer'!K14</f>
        <v>100.0625</v>
      </c>
      <c r="E14" s="10">
        <f>'Flex Supreme Pricer'!L14</f>
        <v>100.0625</v>
      </c>
      <c r="F14" s="11"/>
      <c r="G14" s="448" t="s">
        <v>22</v>
      </c>
      <c r="H14" s="449"/>
      <c r="I14" s="449"/>
      <c r="J14" s="337">
        <v>-0.625</v>
      </c>
      <c r="K14" s="337">
        <v>-0.625</v>
      </c>
      <c r="L14" s="337">
        <v>-0.625</v>
      </c>
      <c r="M14" s="337">
        <v>-0.625</v>
      </c>
      <c r="N14" s="337">
        <v>-1.375</v>
      </c>
      <c r="O14" s="337">
        <v>-2.25</v>
      </c>
      <c r="P14" s="24" t="s">
        <v>12</v>
      </c>
      <c r="Q14" s="22" t="s">
        <v>12</v>
      </c>
      <c r="R14" s="23" t="s">
        <v>12</v>
      </c>
      <c r="S14" s="11"/>
      <c r="T14" s="450" t="s">
        <v>23</v>
      </c>
      <c r="U14" s="451"/>
      <c r="V14" s="491"/>
      <c r="W14" s="492">
        <v>0</v>
      </c>
      <c r="X14" s="493"/>
    </row>
    <row r="15" spans="2:24" ht="15.75" thickBot="1" x14ac:dyDescent="0.3">
      <c r="B15" s="8">
        <f>'Flex Supreme Pricer'!A15</f>
        <v>6.875</v>
      </c>
      <c r="C15" s="9">
        <f>'Flex Supreme Pricer'!J15</f>
        <v>100.875</v>
      </c>
      <c r="D15" s="9">
        <f>'Flex Supreme Pricer'!K15</f>
        <v>100.625</v>
      </c>
      <c r="E15" s="10">
        <f>'Flex Supreme Pricer'!L15</f>
        <v>100.625</v>
      </c>
      <c r="F15" s="11"/>
      <c r="G15" s="502" t="s">
        <v>350</v>
      </c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4"/>
      <c r="S15" s="11"/>
      <c r="T15" s="450" t="s">
        <v>25</v>
      </c>
      <c r="U15" s="451"/>
      <c r="V15" s="491"/>
      <c r="W15" s="492">
        <v>-0.125</v>
      </c>
      <c r="X15" s="493"/>
    </row>
    <row r="16" spans="2:24" ht="15.75" thickBot="1" x14ac:dyDescent="0.3">
      <c r="B16" s="8">
        <f>'Flex Supreme Pricer'!A16</f>
        <v>7</v>
      </c>
      <c r="C16" s="9">
        <f>'Flex Supreme Pricer'!J16</f>
        <v>101.375</v>
      </c>
      <c r="D16" s="9">
        <f>'Flex Supreme Pricer'!K16</f>
        <v>101.125</v>
      </c>
      <c r="E16" s="10">
        <f>'Flex Supreme Pricer'!L16</f>
        <v>101.125</v>
      </c>
      <c r="F16" s="11"/>
      <c r="G16" s="448" t="s">
        <v>11</v>
      </c>
      <c r="H16" s="449"/>
      <c r="I16" s="449"/>
      <c r="J16" s="337">
        <v>0.5</v>
      </c>
      <c r="K16" s="337">
        <v>0.5</v>
      </c>
      <c r="L16" s="337">
        <v>0.5</v>
      </c>
      <c r="M16" s="337">
        <v>0.375</v>
      </c>
      <c r="N16" s="337">
        <v>0.25</v>
      </c>
      <c r="O16" s="337">
        <v>0</v>
      </c>
      <c r="P16" s="21">
        <v>-0.25</v>
      </c>
      <c r="Q16" s="22" t="s">
        <v>12</v>
      </c>
      <c r="R16" s="23" t="s">
        <v>12</v>
      </c>
      <c r="S16" s="11"/>
      <c r="T16" s="497" t="s">
        <v>304</v>
      </c>
      <c r="U16" s="498"/>
      <c r="V16" s="499"/>
      <c r="W16" s="500">
        <v>-0.25</v>
      </c>
      <c r="X16" s="501"/>
    </row>
    <row r="17" spans="2:27" ht="15" customHeight="1" thickBot="1" x14ac:dyDescent="0.3">
      <c r="B17" s="8">
        <f>'Flex Supreme Pricer'!A17</f>
        <v>7.125</v>
      </c>
      <c r="C17" s="9">
        <f>'Flex Supreme Pricer'!J17</f>
        <v>101.875</v>
      </c>
      <c r="D17" s="9">
        <f>'Flex Supreme Pricer'!K17</f>
        <v>101.625</v>
      </c>
      <c r="E17" s="10">
        <f>'Flex Supreme Pricer'!L17</f>
        <v>101.625</v>
      </c>
      <c r="F17" s="11"/>
      <c r="G17" s="448" t="s">
        <v>14</v>
      </c>
      <c r="H17" s="449"/>
      <c r="I17" s="449"/>
      <c r="J17" s="337">
        <v>0.5</v>
      </c>
      <c r="K17" s="337">
        <v>0.5</v>
      </c>
      <c r="L17" s="337">
        <v>0.5</v>
      </c>
      <c r="M17" s="337">
        <v>0.375</v>
      </c>
      <c r="N17" s="337">
        <v>0.25</v>
      </c>
      <c r="O17" s="337">
        <v>0</v>
      </c>
      <c r="P17" s="20">
        <v>-0.25</v>
      </c>
      <c r="Q17" s="22" t="s">
        <v>12</v>
      </c>
      <c r="R17" s="23" t="s">
        <v>12</v>
      </c>
      <c r="S17" s="11"/>
      <c r="T17" s="494" t="s">
        <v>26</v>
      </c>
      <c r="U17" s="495"/>
      <c r="V17" s="495"/>
      <c r="W17" s="495"/>
      <c r="X17" s="496"/>
    </row>
    <row r="18" spans="2:27" ht="15" customHeight="1" thickBot="1" x14ac:dyDescent="0.3">
      <c r="B18" s="8">
        <f>'Flex Supreme Pricer'!A18</f>
        <v>7.25</v>
      </c>
      <c r="C18" s="9">
        <f>'Flex Supreme Pricer'!J18</f>
        <v>102.3125</v>
      </c>
      <c r="D18" s="9">
        <f>'Flex Supreme Pricer'!K18</f>
        <v>102.0625</v>
      </c>
      <c r="E18" s="10">
        <f>'Flex Supreme Pricer'!L18</f>
        <v>102.0625</v>
      </c>
      <c r="F18" s="11"/>
      <c r="G18" s="448" t="s">
        <v>16</v>
      </c>
      <c r="H18" s="449"/>
      <c r="I18" s="449"/>
      <c r="J18" s="337">
        <v>0.375</v>
      </c>
      <c r="K18" s="337">
        <v>0.375</v>
      </c>
      <c r="L18" s="337">
        <v>0.375</v>
      </c>
      <c r="M18" s="337">
        <v>0.25</v>
      </c>
      <c r="N18" s="337">
        <v>0</v>
      </c>
      <c r="O18" s="337">
        <v>-0.125</v>
      </c>
      <c r="P18" s="20">
        <v>-0.5</v>
      </c>
      <c r="Q18" s="22" t="s">
        <v>12</v>
      </c>
      <c r="R18" s="23" t="s">
        <v>12</v>
      </c>
      <c r="S18" s="11"/>
      <c r="T18" s="450" t="s">
        <v>27</v>
      </c>
      <c r="U18" s="451"/>
      <c r="V18" s="491"/>
      <c r="W18" s="492">
        <v>-0.25</v>
      </c>
      <c r="X18" s="493"/>
    </row>
    <row r="19" spans="2:27" ht="15.75" thickBot="1" x14ac:dyDescent="0.3">
      <c r="B19" s="8">
        <f>'Flex Supreme Pricer'!A19</f>
        <v>7.375</v>
      </c>
      <c r="C19" s="9">
        <f>'Flex Supreme Pricer'!J19</f>
        <v>102.75</v>
      </c>
      <c r="D19" s="9">
        <f>'Flex Supreme Pricer'!K19</f>
        <v>102.5</v>
      </c>
      <c r="E19" s="10">
        <f>'Flex Supreme Pricer'!L19</f>
        <v>102.5</v>
      </c>
      <c r="F19" s="11"/>
      <c r="G19" s="448" t="s">
        <v>18</v>
      </c>
      <c r="H19" s="449"/>
      <c r="I19" s="449"/>
      <c r="J19" s="337">
        <v>0.25</v>
      </c>
      <c r="K19" s="337">
        <v>0.25</v>
      </c>
      <c r="L19" s="337">
        <v>0.25</v>
      </c>
      <c r="M19" s="337">
        <v>0.125</v>
      </c>
      <c r="N19" s="337">
        <v>0.125</v>
      </c>
      <c r="O19" s="337">
        <v>-0.25</v>
      </c>
      <c r="P19" s="20">
        <v>-0.75</v>
      </c>
      <c r="Q19" s="22" t="s">
        <v>12</v>
      </c>
      <c r="R19" s="23" t="s">
        <v>12</v>
      </c>
      <c r="S19" s="11"/>
      <c r="T19" s="450" t="s">
        <v>21</v>
      </c>
      <c r="U19" s="451"/>
      <c r="V19" s="491"/>
      <c r="W19" s="500">
        <v>-0.375</v>
      </c>
      <c r="X19" s="501"/>
    </row>
    <row r="20" spans="2:27" ht="15.75" thickBot="1" x14ac:dyDescent="0.3">
      <c r="B20" s="8">
        <f>'Flex Supreme Pricer'!A20</f>
        <v>7.5</v>
      </c>
      <c r="C20" s="9">
        <f>'Flex Supreme Pricer'!J20</f>
        <v>103.125</v>
      </c>
      <c r="D20" s="9">
        <f>'Flex Supreme Pricer'!K20</f>
        <v>102.875</v>
      </c>
      <c r="E20" s="10">
        <f>'Flex Supreme Pricer'!L20</f>
        <v>102.875</v>
      </c>
      <c r="F20" s="11"/>
      <c r="G20" s="448" t="s">
        <v>20</v>
      </c>
      <c r="H20" s="449"/>
      <c r="I20" s="449"/>
      <c r="J20" s="337">
        <v>0</v>
      </c>
      <c r="K20" s="337">
        <v>0</v>
      </c>
      <c r="L20" s="337">
        <v>0</v>
      </c>
      <c r="M20" s="337">
        <v>0</v>
      </c>
      <c r="N20" s="337">
        <v>-0.625</v>
      </c>
      <c r="O20" s="337">
        <v>-1</v>
      </c>
      <c r="P20" s="20">
        <v>-2</v>
      </c>
      <c r="Q20" s="22" t="s">
        <v>12</v>
      </c>
      <c r="R20" s="23" t="s">
        <v>12</v>
      </c>
      <c r="S20" s="11"/>
      <c r="T20" s="450" t="s">
        <v>28</v>
      </c>
      <c r="U20" s="451"/>
      <c r="V20" s="491"/>
      <c r="W20" s="500">
        <v>-0.25</v>
      </c>
      <c r="X20" s="501"/>
      <c r="AA20" s="256"/>
    </row>
    <row r="21" spans="2:27" ht="15.75" thickBot="1" x14ac:dyDescent="0.3">
      <c r="B21" s="8">
        <f>'Flex Supreme Pricer'!A21</f>
        <v>7.625</v>
      </c>
      <c r="C21" s="9">
        <f>'Flex Supreme Pricer'!J21</f>
        <v>103.5</v>
      </c>
      <c r="D21" s="9">
        <f>'Flex Supreme Pricer'!K21</f>
        <v>103.25</v>
      </c>
      <c r="E21" s="10">
        <f>'Flex Supreme Pricer'!L21</f>
        <v>103.25</v>
      </c>
      <c r="F21" s="11"/>
      <c r="G21" s="448" t="s">
        <v>22</v>
      </c>
      <c r="H21" s="449"/>
      <c r="I21" s="449"/>
      <c r="J21" s="337">
        <v>-0.625</v>
      </c>
      <c r="K21" s="337">
        <v>-0.625</v>
      </c>
      <c r="L21" s="337">
        <v>-0.625</v>
      </c>
      <c r="M21" s="337">
        <v>-0.625</v>
      </c>
      <c r="N21" s="337">
        <v>-1.375</v>
      </c>
      <c r="O21" s="337">
        <v>-2.25</v>
      </c>
      <c r="P21" s="24" t="s">
        <v>12</v>
      </c>
      <c r="Q21" s="22" t="s">
        <v>12</v>
      </c>
      <c r="R21" s="23" t="s">
        <v>12</v>
      </c>
      <c r="S21" s="11"/>
      <c r="T21" s="507" t="s">
        <v>313</v>
      </c>
      <c r="U21" s="508"/>
      <c r="V21" s="508"/>
      <c r="W21" s="508"/>
      <c r="X21" s="509"/>
    </row>
    <row r="22" spans="2:27" x14ac:dyDescent="0.25">
      <c r="B22" s="8">
        <f>'Flex Supreme Pricer'!A22</f>
        <v>7.75</v>
      </c>
      <c r="C22" s="9">
        <f>'Flex Supreme Pricer'!J22</f>
        <v>103.875</v>
      </c>
      <c r="D22" s="9">
        <f>'Flex Supreme Pricer'!K22</f>
        <v>103.625</v>
      </c>
      <c r="E22" s="10">
        <f>'Flex Supreme Pricer'!L22</f>
        <v>103.625</v>
      </c>
      <c r="F22" s="11"/>
      <c r="G22" s="502" t="s">
        <v>29</v>
      </c>
      <c r="H22" s="503"/>
      <c r="I22" s="503"/>
      <c r="J22" s="503"/>
      <c r="K22" s="503"/>
      <c r="L22" s="503"/>
      <c r="M22" s="503"/>
      <c r="N22" s="503"/>
      <c r="O22" s="503"/>
      <c r="P22" s="503"/>
      <c r="Q22" s="503"/>
      <c r="R22" s="504"/>
      <c r="S22" s="11"/>
      <c r="T22" s="25"/>
      <c r="U22" s="26"/>
      <c r="V22" s="26"/>
      <c r="W22" s="26"/>
      <c r="X22" s="27"/>
    </row>
    <row r="23" spans="2:27" x14ac:dyDescent="0.25">
      <c r="B23" s="8">
        <f>'Flex Supreme Pricer'!A23</f>
        <v>7.875</v>
      </c>
      <c r="C23" s="9">
        <f>'Flex Supreme Pricer'!J23</f>
        <v>104.1875</v>
      </c>
      <c r="D23" s="9">
        <f>'Flex Supreme Pricer'!K23</f>
        <v>103.9375</v>
      </c>
      <c r="E23" s="10">
        <f>'Flex Supreme Pricer'!L23</f>
        <v>103.9375</v>
      </c>
      <c r="F23" s="11"/>
      <c r="G23" s="505" t="s">
        <v>381</v>
      </c>
      <c r="H23" s="506"/>
      <c r="I23" s="506"/>
      <c r="J23" s="21">
        <v>-0.5</v>
      </c>
      <c r="K23" s="21">
        <v>-0.5</v>
      </c>
      <c r="L23" s="21">
        <v>-0.5</v>
      </c>
      <c r="M23" s="21">
        <v>-0.625</v>
      </c>
      <c r="N23" s="21">
        <v>-0.75</v>
      </c>
      <c r="O23" s="21">
        <v>-0.875</v>
      </c>
      <c r="P23" s="21">
        <v>-1</v>
      </c>
      <c r="Q23" s="22" t="s">
        <v>12</v>
      </c>
      <c r="R23" s="23" t="s">
        <v>12</v>
      </c>
      <c r="S23" s="11"/>
      <c r="T23" s="25"/>
      <c r="U23" s="26"/>
      <c r="W23" s="26"/>
      <c r="X23" s="27"/>
    </row>
    <row r="24" spans="2:27" x14ac:dyDescent="0.25">
      <c r="B24" s="8">
        <f>'Flex Supreme Pricer'!A24</f>
        <v>8</v>
      </c>
      <c r="C24" s="9">
        <f>'Flex Supreme Pricer'!J24</f>
        <v>104.5</v>
      </c>
      <c r="D24" s="9">
        <f>'Flex Supreme Pricer'!K24</f>
        <v>104.25</v>
      </c>
      <c r="E24" s="10">
        <f>'Flex Supreme Pricer'!L24</f>
        <v>104.25</v>
      </c>
      <c r="F24" s="11"/>
      <c r="G24" s="505" t="s">
        <v>382</v>
      </c>
      <c r="H24" s="506"/>
      <c r="I24" s="506"/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2" t="s">
        <v>12</v>
      </c>
      <c r="R24" s="23" t="s">
        <v>12</v>
      </c>
      <c r="S24" s="11"/>
      <c r="T24" s="25"/>
      <c r="U24" s="26"/>
      <c r="V24" s="26"/>
      <c r="W24" s="26"/>
      <c r="X24" s="27"/>
    </row>
    <row r="25" spans="2:27" x14ac:dyDescent="0.25">
      <c r="B25" s="8">
        <f>'Flex Supreme Pricer'!A25</f>
        <v>8.125</v>
      </c>
      <c r="C25" s="9">
        <f>'Flex Supreme Pricer'!J25</f>
        <v>104.7813</v>
      </c>
      <c r="D25" s="9">
        <f>'Flex Supreme Pricer'!K25</f>
        <v>104.5313</v>
      </c>
      <c r="E25" s="10">
        <f>'Flex Supreme Pricer'!L25</f>
        <v>104.5313</v>
      </c>
      <c r="F25" s="11"/>
      <c r="G25" s="505" t="s">
        <v>30</v>
      </c>
      <c r="H25" s="506"/>
      <c r="I25" s="506"/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2" t="s">
        <v>12</v>
      </c>
      <c r="R25" s="23" t="s">
        <v>12</v>
      </c>
      <c r="S25" s="11"/>
      <c r="T25" s="25"/>
      <c r="U25" s="26"/>
      <c r="V25" s="26"/>
      <c r="W25" s="26"/>
      <c r="X25" s="27"/>
    </row>
    <row r="26" spans="2:27" ht="15.75" thickBot="1" x14ac:dyDescent="0.3">
      <c r="B26" s="8">
        <f>'Flex Supreme Pricer'!A26</f>
        <v>8.25</v>
      </c>
      <c r="C26" s="9">
        <f>'Flex Supreme Pricer'!J26</f>
        <v>105.0625</v>
      </c>
      <c r="D26" s="9">
        <f>'Flex Supreme Pricer'!K26</f>
        <v>104.8125</v>
      </c>
      <c r="E26" s="10">
        <f>'Flex Supreme Pricer'!L26</f>
        <v>104.8125</v>
      </c>
      <c r="F26" s="11"/>
      <c r="G26" s="505" t="s">
        <v>383</v>
      </c>
      <c r="H26" s="506"/>
      <c r="I26" s="506"/>
      <c r="J26" s="21">
        <v>-0.125</v>
      </c>
      <c r="K26" s="21">
        <v>-0.125</v>
      </c>
      <c r="L26" s="21">
        <v>-0.25</v>
      </c>
      <c r="M26" s="21">
        <v>-0.375</v>
      </c>
      <c r="N26" s="21">
        <v>-0.75</v>
      </c>
      <c r="O26" s="21">
        <v>-1</v>
      </c>
      <c r="P26" s="21">
        <v>-1.375</v>
      </c>
      <c r="Q26" s="22" t="s">
        <v>12</v>
      </c>
      <c r="R26" s="23" t="s">
        <v>12</v>
      </c>
      <c r="S26" s="11"/>
      <c r="T26" s="528"/>
      <c r="U26" s="529"/>
      <c r="V26" s="529"/>
      <c r="W26" s="529"/>
      <c r="X26" s="530"/>
      <c r="AA26" s="256"/>
    </row>
    <row r="27" spans="2:27" x14ac:dyDescent="0.25">
      <c r="B27" s="8">
        <f>'Flex Supreme Pricer'!A27</f>
        <v>8.375</v>
      </c>
      <c r="C27" s="9">
        <f>'Flex Supreme Pricer'!J27</f>
        <v>105.3125</v>
      </c>
      <c r="D27" s="9">
        <f>'Flex Supreme Pricer'!K27</f>
        <v>105.0625</v>
      </c>
      <c r="E27" s="10">
        <f>'Flex Supreme Pricer'!L27</f>
        <v>105.0625</v>
      </c>
      <c r="F27" s="11"/>
      <c r="G27" s="505" t="s">
        <v>367</v>
      </c>
      <c r="H27" s="506"/>
      <c r="I27" s="506"/>
      <c r="J27" s="21">
        <v>-0.125</v>
      </c>
      <c r="K27" s="21">
        <v>-0.125</v>
      </c>
      <c r="L27" s="21">
        <v>-0.25</v>
      </c>
      <c r="M27" s="21">
        <v>-0.25</v>
      </c>
      <c r="N27" s="21">
        <v>-0.375</v>
      </c>
      <c r="O27" s="21">
        <v>-0.5</v>
      </c>
      <c r="P27" s="21">
        <v>-0.625</v>
      </c>
      <c r="Q27" s="22" t="s">
        <v>12</v>
      </c>
      <c r="R27" s="23" t="s">
        <v>12</v>
      </c>
      <c r="S27" s="11"/>
      <c r="T27" s="531" t="s">
        <v>31</v>
      </c>
      <c r="U27" s="532"/>
      <c r="V27" s="532"/>
      <c r="W27" s="532"/>
      <c r="X27" s="533"/>
    </row>
    <row r="28" spans="2:27" x14ac:dyDescent="0.25">
      <c r="B28" s="8">
        <f>'Flex Supreme Pricer'!A28</f>
        <v>8.5</v>
      </c>
      <c r="C28" s="9">
        <f>'Flex Supreme Pricer'!J28</f>
        <v>105.5625</v>
      </c>
      <c r="D28" s="9">
        <f>'Flex Supreme Pricer'!K28</f>
        <v>105.3125</v>
      </c>
      <c r="E28" s="10">
        <f>'Flex Supreme Pricer'!L28</f>
        <v>105.3125</v>
      </c>
      <c r="F28" s="11"/>
      <c r="G28" s="28" t="s">
        <v>34</v>
      </c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1"/>
      <c r="S28" s="11"/>
      <c r="T28" s="528" t="s">
        <v>32</v>
      </c>
      <c r="U28" s="529"/>
      <c r="V28" s="529"/>
      <c r="W28" s="529"/>
      <c r="X28" s="530"/>
    </row>
    <row r="29" spans="2:27" x14ac:dyDescent="0.25">
      <c r="B29" s="8">
        <f>'Flex Supreme Pricer'!A29</f>
        <v>8.625</v>
      </c>
      <c r="C29" s="9">
        <f>'Flex Supreme Pricer'!J29</f>
        <v>105.8125</v>
      </c>
      <c r="D29" s="9">
        <f>'Flex Supreme Pricer'!K29</f>
        <v>105.5625</v>
      </c>
      <c r="E29" s="10">
        <f>'Flex Supreme Pricer'!L29</f>
        <v>105.5625</v>
      </c>
      <c r="F29" s="11"/>
      <c r="G29" s="429" t="s">
        <v>51</v>
      </c>
      <c r="H29" s="430"/>
      <c r="I29" s="431"/>
      <c r="J29" s="337">
        <v>-0.125</v>
      </c>
      <c r="K29" s="337">
        <v>-0.25</v>
      </c>
      <c r="L29" s="337">
        <v>-0.25</v>
      </c>
      <c r="M29" s="337">
        <v>-0.25</v>
      </c>
      <c r="N29" s="337">
        <v>-0.25</v>
      </c>
      <c r="O29" s="337">
        <v>-0.375</v>
      </c>
      <c r="P29" s="432">
        <v>-0.5</v>
      </c>
      <c r="Q29" s="22" t="s">
        <v>12</v>
      </c>
      <c r="R29" s="23" t="s">
        <v>12</v>
      </c>
      <c r="S29" s="11"/>
      <c r="T29" s="528" t="s">
        <v>33</v>
      </c>
      <c r="U29" s="529"/>
      <c r="V29" s="529"/>
      <c r="W29" s="529"/>
      <c r="X29" s="530"/>
    </row>
    <row r="30" spans="2:27" ht="15.75" thickBot="1" x14ac:dyDescent="0.3">
      <c r="B30" s="291">
        <f>'Flex Supreme Pricer'!A30</f>
        <v>8.75</v>
      </c>
      <c r="C30" s="32">
        <f>'Flex Supreme Pricer'!J30</f>
        <v>106.0625</v>
      </c>
      <c r="D30" s="32">
        <f>'Flex Supreme Pricer'!K30</f>
        <v>105.8125</v>
      </c>
      <c r="E30" s="33">
        <f>'Flex Supreme Pricer'!L30</f>
        <v>105.8125</v>
      </c>
      <c r="F30" s="11"/>
      <c r="G30" s="429" t="s">
        <v>36</v>
      </c>
      <c r="H30" s="430"/>
      <c r="I30" s="431"/>
      <c r="J30" s="337">
        <v>-0.125</v>
      </c>
      <c r="K30" s="337">
        <v>-0.125</v>
      </c>
      <c r="L30" s="337">
        <v>-0.125</v>
      </c>
      <c r="M30" s="337">
        <v>-0.5</v>
      </c>
      <c r="N30" s="337">
        <v>-0.75</v>
      </c>
      <c r="O30" s="337">
        <v>-1</v>
      </c>
      <c r="P30" s="24" t="s">
        <v>12</v>
      </c>
      <c r="Q30" s="22" t="s">
        <v>12</v>
      </c>
      <c r="R30" s="23" t="s">
        <v>12</v>
      </c>
      <c r="S30" s="11"/>
      <c r="T30" s="528" t="s">
        <v>35</v>
      </c>
      <c r="U30" s="529"/>
      <c r="V30" s="529"/>
      <c r="W30" s="529"/>
      <c r="X30" s="530"/>
    </row>
    <row r="31" spans="2:27" ht="15.75" thickBot="1" x14ac:dyDescent="0.3">
      <c r="B31" s="548" t="s">
        <v>37</v>
      </c>
      <c r="C31" s="549"/>
      <c r="D31" s="549"/>
      <c r="E31" s="550"/>
      <c r="F31" s="11"/>
      <c r="G31" s="429" t="s">
        <v>349</v>
      </c>
      <c r="H31" s="430"/>
      <c r="I31" s="431"/>
      <c r="J31" s="444">
        <v>-0.5</v>
      </c>
      <c r="K31" s="444">
        <v>-0.5</v>
      </c>
      <c r="L31" s="444">
        <v>-0.5</v>
      </c>
      <c r="M31" s="444">
        <v>-0.5</v>
      </c>
      <c r="N31" s="444">
        <v>-0.5</v>
      </c>
      <c r="O31" s="444">
        <v>-0.75</v>
      </c>
      <c r="P31" s="21">
        <v>-1</v>
      </c>
      <c r="Q31" s="22" t="s">
        <v>12</v>
      </c>
      <c r="R31" s="23" t="s">
        <v>12</v>
      </c>
      <c r="S31" s="11"/>
      <c r="T31" s="528" t="s">
        <v>392</v>
      </c>
      <c r="U31" s="529"/>
      <c r="V31" s="529"/>
      <c r="W31" s="529"/>
      <c r="X31" s="530"/>
    </row>
    <row r="32" spans="2:27" x14ac:dyDescent="0.25">
      <c r="B32" s="534" t="s">
        <v>39</v>
      </c>
      <c r="C32" s="535"/>
      <c r="D32" s="536">
        <v>100000</v>
      </c>
      <c r="E32" s="537"/>
      <c r="F32" s="11"/>
      <c r="G32" s="429" t="s">
        <v>40</v>
      </c>
      <c r="H32" s="430"/>
      <c r="I32" s="431"/>
      <c r="J32" s="444">
        <v>0</v>
      </c>
      <c r="K32" s="444">
        <v>-0.125</v>
      </c>
      <c r="L32" s="444">
        <v>-0.125</v>
      </c>
      <c r="M32" s="444">
        <v>-0.125</v>
      </c>
      <c r="N32" s="444">
        <v>-0.125</v>
      </c>
      <c r="O32" s="444">
        <v>-0.125</v>
      </c>
      <c r="P32" s="444">
        <v>-0.125</v>
      </c>
      <c r="Q32" s="22" t="s">
        <v>12</v>
      </c>
      <c r="R32" s="23" t="s">
        <v>12</v>
      </c>
      <c r="S32" s="11"/>
      <c r="T32" s="538" t="s">
        <v>38</v>
      </c>
      <c r="U32" s="539"/>
      <c r="V32" s="539"/>
      <c r="W32" s="539"/>
      <c r="X32" s="540"/>
    </row>
    <row r="33" spans="2:24" ht="15.75" thickBot="1" x14ac:dyDescent="0.3">
      <c r="B33" s="541" t="s">
        <v>42</v>
      </c>
      <c r="C33" s="542"/>
      <c r="D33" s="543">
        <v>3000000</v>
      </c>
      <c r="E33" s="544"/>
      <c r="F33" s="11"/>
      <c r="G33" s="429" t="s">
        <v>389</v>
      </c>
      <c r="H33" s="430"/>
      <c r="I33" s="431"/>
      <c r="J33" s="445">
        <v>-0.375</v>
      </c>
      <c r="K33" s="445">
        <v>-0.375</v>
      </c>
      <c r="L33" s="445">
        <v>-0.5</v>
      </c>
      <c r="M33" s="445">
        <v>-0.5</v>
      </c>
      <c r="N33" s="445">
        <v>-0.625</v>
      </c>
      <c r="O33" s="445">
        <v>-0.75</v>
      </c>
      <c r="P33" s="339">
        <v>-1</v>
      </c>
      <c r="Q33" s="22" t="s">
        <v>12</v>
      </c>
      <c r="R33" s="23" t="s">
        <v>12</v>
      </c>
      <c r="S33" s="11"/>
      <c r="T33" s="545" t="s">
        <v>41</v>
      </c>
      <c r="U33" s="546"/>
      <c r="V33" s="546"/>
      <c r="W33" s="546"/>
      <c r="X33" s="547"/>
    </row>
    <row r="34" spans="2:24" x14ac:dyDescent="0.25">
      <c r="B34" s="522" t="s">
        <v>354</v>
      </c>
      <c r="C34" s="523"/>
      <c r="D34" s="523"/>
      <c r="E34" s="524"/>
      <c r="F34" s="11"/>
      <c r="G34" s="429" t="s">
        <v>44</v>
      </c>
      <c r="H34" s="430"/>
      <c r="I34" s="431"/>
      <c r="J34" s="445">
        <v>-0.25</v>
      </c>
      <c r="K34" s="445">
        <v>-0.25</v>
      </c>
      <c r="L34" s="445">
        <v>-0.25</v>
      </c>
      <c r="M34" s="445">
        <v>-0.25</v>
      </c>
      <c r="N34" s="445">
        <v>-0.25</v>
      </c>
      <c r="O34" s="445">
        <v>-0.375</v>
      </c>
      <c r="P34" s="339">
        <v>-0.5</v>
      </c>
      <c r="Q34" s="22" t="s">
        <v>12</v>
      </c>
      <c r="R34" s="23" t="s">
        <v>12</v>
      </c>
      <c r="S34" s="11"/>
      <c r="T34" s="525" t="s">
        <v>43</v>
      </c>
      <c r="U34" s="526"/>
      <c r="V34" s="526"/>
      <c r="W34" s="526"/>
      <c r="X34" s="527"/>
    </row>
    <row r="35" spans="2:24" x14ac:dyDescent="0.25">
      <c r="B35" s="510" t="s">
        <v>305</v>
      </c>
      <c r="C35" s="511"/>
      <c r="D35" s="511"/>
      <c r="E35" s="512"/>
      <c r="F35" s="11"/>
      <c r="G35" s="429" t="s">
        <v>46</v>
      </c>
      <c r="H35" s="430"/>
      <c r="I35" s="431"/>
      <c r="J35" s="445">
        <v>-0.5</v>
      </c>
      <c r="K35" s="445">
        <v>-0.5</v>
      </c>
      <c r="L35" s="445">
        <v>-0.5</v>
      </c>
      <c r="M35" s="445">
        <v>-0.5</v>
      </c>
      <c r="N35" s="445">
        <v>-0.5</v>
      </c>
      <c r="O35" s="445">
        <v>-0.625</v>
      </c>
      <c r="P35" s="339">
        <v>-0.75</v>
      </c>
      <c r="Q35" s="22" t="s">
        <v>12</v>
      </c>
      <c r="R35" s="23" t="s">
        <v>12</v>
      </c>
      <c r="S35" s="11"/>
      <c r="T35" s="519" t="s">
        <v>45</v>
      </c>
      <c r="U35" s="520"/>
      <c r="V35" s="520"/>
      <c r="W35" s="520"/>
      <c r="X35" s="521"/>
    </row>
    <row r="36" spans="2:24" ht="15.75" thickBot="1" x14ac:dyDescent="0.3">
      <c r="B36" s="510" t="s">
        <v>346</v>
      </c>
      <c r="C36" s="511"/>
      <c r="D36" s="511"/>
      <c r="E36" s="512"/>
      <c r="F36" s="11"/>
      <c r="G36" s="429" t="s">
        <v>48</v>
      </c>
      <c r="H36" s="430"/>
      <c r="I36" s="431"/>
      <c r="J36" s="444">
        <v>0</v>
      </c>
      <c r="K36" s="444">
        <v>-0.125</v>
      </c>
      <c r="L36" s="444">
        <v>-0.125</v>
      </c>
      <c r="M36" s="444">
        <v>-0.125</v>
      </c>
      <c r="N36" s="444">
        <v>-0.125</v>
      </c>
      <c r="O36" s="444">
        <v>-0.125</v>
      </c>
      <c r="P36" s="444">
        <v>-0.125</v>
      </c>
      <c r="Q36" s="22" t="s">
        <v>12</v>
      </c>
      <c r="R36" s="23" t="s">
        <v>12</v>
      </c>
      <c r="S36" s="11"/>
      <c r="T36" s="513" t="s">
        <v>47</v>
      </c>
      <c r="U36" s="514"/>
      <c r="V36" s="514"/>
      <c r="W36" s="514"/>
      <c r="X36" s="515"/>
    </row>
    <row r="37" spans="2:24" ht="15.75" customHeight="1" thickBot="1" x14ac:dyDescent="0.3">
      <c r="B37" s="510" t="s">
        <v>50</v>
      </c>
      <c r="C37" s="511"/>
      <c r="D37" s="511"/>
      <c r="E37" s="512"/>
      <c r="F37" s="11"/>
      <c r="G37" s="429" t="s">
        <v>303</v>
      </c>
      <c r="H37" s="430"/>
      <c r="I37" s="431"/>
      <c r="J37" s="337">
        <v>-0.5</v>
      </c>
      <c r="K37" s="337">
        <v>-0.5</v>
      </c>
      <c r="L37" s="337">
        <v>-0.5</v>
      </c>
      <c r="M37" s="337">
        <v>-0.5</v>
      </c>
      <c r="N37" s="337">
        <v>-0.5</v>
      </c>
      <c r="O37" s="337">
        <v>-0.5</v>
      </c>
      <c r="P37" s="20">
        <v>-0.5</v>
      </c>
      <c r="Q37" s="22" t="s">
        <v>12</v>
      </c>
      <c r="R37" s="23" t="s">
        <v>12</v>
      </c>
      <c r="S37" s="11"/>
      <c r="T37" s="516" t="s">
        <v>49</v>
      </c>
      <c r="U37" s="517"/>
      <c r="V37" s="517"/>
      <c r="W37" s="517"/>
      <c r="X37" s="518"/>
    </row>
    <row r="38" spans="2:24" ht="15.75" customHeight="1" thickBot="1" x14ac:dyDescent="0.3">
      <c r="B38" s="510" t="s">
        <v>53</v>
      </c>
      <c r="C38" s="511"/>
      <c r="D38" s="511"/>
      <c r="E38" s="512"/>
      <c r="F38" s="11"/>
      <c r="G38" s="429" t="s">
        <v>119</v>
      </c>
      <c r="H38" s="430"/>
      <c r="I38" s="431"/>
      <c r="J38" s="337">
        <v>-0.5</v>
      </c>
      <c r="K38" s="337">
        <v>-0.5</v>
      </c>
      <c r="L38" s="337">
        <v>-0.5</v>
      </c>
      <c r="M38" s="337">
        <v>-0.625</v>
      </c>
      <c r="N38" s="337">
        <v>-0.625</v>
      </c>
      <c r="O38" s="337">
        <v>-0.625</v>
      </c>
      <c r="P38" s="20">
        <v>-0.625</v>
      </c>
      <c r="Q38" s="22" t="s">
        <v>12</v>
      </c>
      <c r="R38" s="23" t="s">
        <v>12</v>
      </c>
      <c r="S38" s="11"/>
      <c r="T38" s="555" t="s">
        <v>312</v>
      </c>
      <c r="U38" s="556"/>
      <c r="V38" s="556"/>
      <c r="W38" s="556"/>
      <c r="X38" s="557"/>
    </row>
    <row r="39" spans="2:24" ht="15.75" thickBot="1" x14ac:dyDescent="0.3">
      <c r="B39" s="558" t="s">
        <v>306</v>
      </c>
      <c r="C39" s="559"/>
      <c r="D39" s="559"/>
      <c r="E39" s="560"/>
      <c r="F39" s="11"/>
      <c r="G39" s="429" t="s">
        <v>317</v>
      </c>
      <c r="H39" s="430"/>
      <c r="I39" s="431"/>
      <c r="J39" s="337">
        <v>-0.25</v>
      </c>
      <c r="K39" s="337">
        <v>-0.25</v>
      </c>
      <c r="L39" s="337">
        <v>-0.25</v>
      </c>
      <c r="M39" s="337">
        <v>-0.25</v>
      </c>
      <c r="N39" s="337">
        <v>-0.25</v>
      </c>
      <c r="O39" s="337">
        <v>-0.25</v>
      </c>
      <c r="P39" s="20">
        <v>-0.25</v>
      </c>
      <c r="Q39" s="22" t="s">
        <v>12</v>
      </c>
      <c r="R39" s="23" t="s">
        <v>12</v>
      </c>
      <c r="S39" s="3"/>
      <c r="T39" s="561" t="s">
        <v>52</v>
      </c>
      <c r="U39" s="562"/>
      <c r="V39" s="562"/>
      <c r="W39" s="562"/>
      <c r="X39" s="563"/>
    </row>
    <row r="40" spans="2:24" ht="15.75" customHeight="1" x14ac:dyDescent="0.25">
      <c r="B40" s="558" t="s">
        <v>274</v>
      </c>
      <c r="C40" s="559"/>
      <c r="D40" s="559"/>
      <c r="E40" s="560"/>
      <c r="F40" s="11"/>
      <c r="G40" s="429" t="s">
        <v>318</v>
      </c>
      <c r="H40" s="430"/>
      <c r="I40" s="431"/>
      <c r="J40" s="338">
        <v>0</v>
      </c>
      <c r="K40" s="338">
        <v>0</v>
      </c>
      <c r="L40" s="338">
        <v>0</v>
      </c>
      <c r="M40" s="338">
        <v>0</v>
      </c>
      <c r="N40" s="338">
        <v>0</v>
      </c>
      <c r="O40" s="338">
        <v>0</v>
      </c>
      <c r="P40" s="34">
        <v>0</v>
      </c>
      <c r="Q40" s="35" t="s">
        <v>12</v>
      </c>
      <c r="R40" s="36" t="s">
        <v>12</v>
      </c>
      <c r="S40" s="3"/>
      <c r="T40" s="591" t="s">
        <v>54</v>
      </c>
      <c r="U40" s="592"/>
      <c r="V40" s="592"/>
      <c r="W40" s="592"/>
      <c r="X40" s="593"/>
    </row>
    <row r="41" spans="2:24" x14ac:dyDescent="0.25">
      <c r="B41" s="558" t="s">
        <v>58</v>
      </c>
      <c r="C41" s="559"/>
      <c r="D41" s="559"/>
      <c r="E41" s="560"/>
      <c r="F41" s="11"/>
      <c r="G41" s="429" t="s">
        <v>55</v>
      </c>
      <c r="H41" s="430"/>
      <c r="I41" s="431"/>
      <c r="J41" s="338">
        <v>-0.25</v>
      </c>
      <c r="K41" s="338">
        <v>-0.25</v>
      </c>
      <c r="L41" s="338">
        <v>-0.25</v>
      </c>
      <c r="M41" s="338">
        <v>-0.25</v>
      </c>
      <c r="N41" s="338">
        <v>-0.25</v>
      </c>
      <c r="O41" s="338">
        <v>-0.25</v>
      </c>
      <c r="P41" s="34">
        <v>-0.25</v>
      </c>
      <c r="Q41" s="35" t="s">
        <v>12</v>
      </c>
      <c r="R41" s="36" t="s">
        <v>12</v>
      </c>
      <c r="S41" s="3"/>
      <c r="T41" s="594" t="s">
        <v>56</v>
      </c>
      <c r="U41" s="595"/>
      <c r="V41" s="595"/>
      <c r="W41" s="595"/>
      <c r="X41" s="596"/>
    </row>
    <row r="42" spans="2:24" ht="15.75" thickBot="1" x14ac:dyDescent="0.3">
      <c r="B42" s="566" t="s">
        <v>353</v>
      </c>
      <c r="C42" s="567"/>
      <c r="D42" s="567"/>
      <c r="E42" s="568"/>
      <c r="F42" s="11"/>
      <c r="G42" s="429" t="s">
        <v>390</v>
      </c>
      <c r="H42" s="430"/>
      <c r="I42" s="431"/>
      <c r="J42" s="338">
        <v>-0.25</v>
      </c>
      <c r="K42" s="338">
        <v>-0.25</v>
      </c>
      <c r="L42" s="338">
        <v>-0.25</v>
      </c>
      <c r="M42" s="338">
        <v>-0.25</v>
      </c>
      <c r="N42" s="338">
        <v>-0.25</v>
      </c>
      <c r="O42" s="338">
        <v>-0.375</v>
      </c>
      <c r="P42" s="338">
        <v>-0.375</v>
      </c>
      <c r="Q42" s="35" t="s">
        <v>12</v>
      </c>
      <c r="R42" s="36" t="s">
        <v>12</v>
      </c>
      <c r="S42" s="3"/>
      <c r="T42" s="594" t="s">
        <v>363</v>
      </c>
      <c r="U42" s="595"/>
      <c r="V42" s="595"/>
      <c r="W42" s="595"/>
      <c r="X42" s="596"/>
    </row>
    <row r="43" spans="2:24" x14ac:dyDescent="0.25">
      <c r="B43" s="599" t="s">
        <v>284</v>
      </c>
      <c r="C43" s="600"/>
      <c r="D43" s="600"/>
      <c r="E43" s="600"/>
      <c r="F43" s="11"/>
      <c r="G43" s="429"/>
      <c r="H43" s="430"/>
      <c r="I43" s="431"/>
      <c r="J43" s="337"/>
      <c r="K43" s="337"/>
      <c r="L43" s="337"/>
      <c r="M43" s="337"/>
      <c r="N43" s="337"/>
      <c r="O43" s="337"/>
      <c r="P43" s="337"/>
      <c r="Q43" s="337"/>
      <c r="R43" s="337"/>
      <c r="S43" s="3"/>
      <c r="T43" s="439"/>
      <c r="U43" s="440"/>
      <c r="V43" s="440"/>
      <c r="W43" s="440"/>
      <c r="X43" s="441"/>
    </row>
    <row r="44" spans="2:24" x14ac:dyDescent="0.25">
      <c r="B44" s="601" t="s">
        <v>192</v>
      </c>
      <c r="C44" s="602"/>
      <c r="D44" s="279" t="s">
        <v>117</v>
      </c>
      <c r="E44" s="213" t="s">
        <v>193</v>
      </c>
      <c r="F44" s="11"/>
      <c r="G44" s="429"/>
      <c r="H44" s="430"/>
      <c r="I44" s="431"/>
      <c r="J44" s="337"/>
      <c r="K44" s="337"/>
      <c r="L44" s="337"/>
      <c r="M44" s="337"/>
      <c r="N44" s="337"/>
      <c r="O44" s="337"/>
      <c r="P44" s="337"/>
      <c r="Q44" s="337"/>
      <c r="R44" s="337"/>
      <c r="S44" s="3"/>
      <c r="T44" s="439"/>
      <c r="U44" s="440"/>
      <c r="V44" s="440"/>
      <c r="W44" s="440"/>
      <c r="X44" s="441"/>
    </row>
    <row r="45" spans="2:24" x14ac:dyDescent="0.25">
      <c r="B45" s="551" t="s">
        <v>282</v>
      </c>
      <c r="C45" s="552"/>
      <c r="D45" s="442">
        <v>-2</v>
      </c>
      <c r="E45" s="433">
        <v>100.5</v>
      </c>
      <c r="F45" s="11"/>
      <c r="G45" s="429"/>
      <c r="H45" s="430"/>
      <c r="I45" s="431"/>
      <c r="J45" s="337"/>
      <c r="K45" s="337"/>
      <c r="L45" s="337"/>
      <c r="M45" s="337"/>
      <c r="N45" s="337"/>
      <c r="O45" s="337"/>
      <c r="P45" s="337"/>
      <c r="Q45" s="337"/>
      <c r="R45" s="337"/>
      <c r="S45" s="3"/>
      <c r="T45" s="439"/>
      <c r="U45" s="440"/>
      <c r="V45" s="440"/>
      <c r="W45" s="440"/>
      <c r="X45" s="441"/>
    </row>
    <row r="46" spans="2:24" x14ac:dyDescent="0.25">
      <c r="B46" s="551" t="s">
        <v>197</v>
      </c>
      <c r="C46" s="552"/>
      <c r="D46" s="442">
        <v>-1.75</v>
      </c>
      <c r="E46" s="433">
        <v>100.75</v>
      </c>
      <c r="F46" s="11"/>
      <c r="G46" s="429"/>
      <c r="H46" s="430"/>
      <c r="I46" s="431"/>
      <c r="J46" s="337"/>
      <c r="K46" s="337"/>
      <c r="L46" s="337"/>
      <c r="M46" s="337"/>
      <c r="N46" s="337"/>
      <c r="O46" s="337"/>
      <c r="P46" s="337"/>
      <c r="Q46" s="337"/>
      <c r="R46" s="337"/>
      <c r="S46" s="3"/>
      <c r="T46" s="439"/>
      <c r="U46" s="440"/>
      <c r="V46" s="440"/>
      <c r="W46" s="440"/>
      <c r="X46" s="441"/>
    </row>
    <row r="47" spans="2:24" x14ac:dyDescent="0.25">
      <c r="B47" s="553">
        <v>12</v>
      </c>
      <c r="C47" s="554"/>
      <c r="D47" s="442">
        <v>-1.5</v>
      </c>
      <c r="E47" s="433">
        <v>101.5</v>
      </c>
      <c r="F47" s="11"/>
      <c r="G47" s="446" t="s">
        <v>396</v>
      </c>
      <c r="H47" s="430"/>
      <c r="I47" s="431"/>
      <c r="J47" s="337"/>
      <c r="K47" s="337"/>
      <c r="L47" s="337"/>
      <c r="M47" s="337"/>
      <c r="N47" s="337"/>
      <c r="O47" s="337"/>
      <c r="P47" s="337"/>
      <c r="Q47" s="337"/>
      <c r="R47" s="337"/>
      <c r="S47" s="3"/>
      <c r="T47" s="439"/>
      <c r="U47" s="440"/>
      <c r="V47" s="440"/>
      <c r="W47" s="440"/>
      <c r="X47" s="441"/>
    </row>
    <row r="48" spans="2:24" ht="15.75" thickBot="1" x14ac:dyDescent="0.3">
      <c r="B48" s="553">
        <v>24</v>
      </c>
      <c r="C48" s="554"/>
      <c r="D48" s="442">
        <v>-0.5</v>
      </c>
      <c r="E48" s="433">
        <v>102</v>
      </c>
      <c r="F48" s="11"/>
      <c r="G48" s="429"/>
      <c r="H48" s="430"/>
      <c r="I48" s="431"/>
      <c r="J48" s="338"/>
      <c r="K48" s="338"/>
      <c r="L48" s="338"/>
      <c r="M48" s="338"/>
      <c r="N48" s="338"/>
      <c r="O48" s="338"/>
      <c r="P48" s="337"/>
      <c r="Q48" s="337"/>
      <c r="R48" s="337"/>
      <c r="S48" s="3"/>
      <c r="T48" s="439"/>
      <c r="U48" s="440"/>
      <c r="V48" s="440"/>
      <c r="W48" s="440"/>
      <c r="X48" s="441"/>
    </row>
    <row r="49" spans="2:24" x14ac:dyDescent="0.25">
      <c r="B49" s="553">
        <v>36</v>
      </c>
      <c r="C49" s="554"/>
      <c r="D49" s="442">
        <v>0</v>
      </c>
      <c r="E49" s="433">
        <v>103</v>
      </c>
      <c r="F49" s="11"/>
      <c r="G49" s="576" t="s">
        <v>394</v>
      </c>
      <c r="H49" s="577"/>
      <c r="I49" s="577"/>
      <c r="J49" s="580" t="s">
        <v>283</v>
      </c>
      <c r="K49" s="581"/>
      <c r="L49" s="581"/>
      <c r="M49" s="581"/>
      <c r="N49" s="581"/>
      <c r="O49" s="582"/>
      <c r="P49" s="443"/>
      <c r="Q49" s="337"/>
      <c r="R49" s="337"/>
      <c r="S49" s="3"/>
      <c r="T49" s="439"/>
      <c r="U49" s="440"/>
      <c r="V49" s="440"/>
      <c r="W49" s="440"/>
      <c r="X49" s="441"/>
    </row>
    <row r="50" spans="2:24" x14ac:dyDescent="0.25">
      <c r="B50" s="553">
        <v>48</v>
      </c>
      <c r="C50" s="554"/>
      <c r="D50" s="442">
        <v>0.5</v>
      </c>
      <c r="E50" s="433">
        <v>103</v>
      </c>
      <c r="F50" s="11"/>
      <c r="G50" s="576"/>
      <c r="H50" s="577"/>
      <c r="I50" s="577"/>
      <c r="J50" s="583" t="s">
        <v>207</v>
      </c>
      <c r="K50" s="584"/>
      <c r="L50" s="585" t="s">
        <v>208</v>
      </c>
      <c r="M50" s="584"/>
      <c r="N50" s="585" t="s">
        <v>209</v>
      </c>
      <c r="O50" s="586"/>
      <c r="P50" s="443"/>
      <c r="Q50" s="337"/>
      <c r="R50" s="337"/>
      <c r="S50" s="3"/>
      <c r="T50" s="439"/>
      <c r="U50" s="440"/>
      <c r="V50" s="440"/>
      <c r="W50" s="440"/>
      <c r="X50" s="441"/>
    </row>
    <row r="51" spans="2:24" ht="15.75" thickBot="1" x14ac:dyDescent="0.3">
      <c r="B51" s="553">
        <v>60</v>
      </c>
      <c r="C51" s="554"/>
      <c r="D51" s="442">
        <v>0.75</v>
      </c>
      <c r="E51" s="433">
        <v>103</v>
      </c>
      <c r="F51" s="11"/>
      <c r="G51" s="578"/>
      <c r="H51" s="579"/>
      <c r="I51" s="579"/>
      <c r="J51" s="587">
        <v>-0.5</v>
      </c>
      <c r="K51" s="588"/>
      <c r="L51" s="589">
        <v>-0.375</v>
      </c>
      <c r="M51" s="588"/>
      <c r="N51" s="589">
        <v>-0.25</v>
      </c>
      <c r="O51" s="590"/>
      <c r="P51" s="443"/>
      <c r="Q51" s="337"/>
      <c r="R51" s="337"/>
      <c r="S51" s="3"/>
      <c r="T51" s="439"/>
      <c r="U51" s="440"/>
      <c r="V51" s="440"/>
      <c r="W51" s="440"/>
      <c r="X51" s="441"/>
    </row>
    <row r="52" spans="2:24" ht="16.5" thickBot="1" x14ac:dyDescent="0.3">
      <c r="B52" s="597" t="s">
        <v>133</v>
      </c>
      <c r="C52" s="598"/>
      <c r="D52" s="598"/>
      <c r="E52" s="319" t="s">
        <v>134</v>
      </c>
      <c r="F52" s="3"/>
      <c r="G52" s="569" t="s">
        <v>57</v>
      </c>
      <c r="H52" s="570"/>
      <c r="I52" s="570"/>
      <c r="J52" s="570"/>
      <c r="K52" s="570"/>
      <c r="L52" s="570"/>
      <c r="M52" s="570"/>
      <c r="N52" s="570"/>
      <c r="O52" s="570"/>
      <c r="P52" s="570"/>
      <c r="Q52" s="570"/>
      <c r="R52" s="570"/>
      <c r="S52" s="3"/>
      <c r="T52" s="39"/>
      <c r="U52" s="40"/>
      <c r="V52" s="40"/>
      <c r="W52" s="40"/>
      <c r="X52" s="41"/>
    </row>
    <row r="53" spans="2:24" ht="16.5" thickBot="1" x14ac:dyDescent="0.3">
      <c r="B53" s="333" t="s">
        <v>69</v>
      </c>
      <c r="C53" s="334" t="s">
        <v>138</v>
      </c>
      <c r="D53" s="335" t="s">
        <v>139</v>
      </c>
      <c r="E53" s="336">
        <f>Control!$B$3</f>
        <v>5.23</v>
      </c>
      <c r="F53" s="320"/>
      <c r="G53" s="571" t="s">
        <v>316</v>
      </c>
      <c r="H53" s="572"/>
      <c r="I53" s="572"/>
      <c r="J53" s="572"/>
      <c r="K53" s="572"/>
      <c r="L53" s="572"/>
      <c r="M53" s="572"/>
      <c r="N53" s="572"/>
      <c r="O53" s="572"/>
      <c r="P53" s="572"/>
      <c r="Q53" s="572"/>
      <c r="R53" s="572"/>
      <c r="S53" s="3"/>
      <c r="T53" s="531" t="s">
        <v>327</v>
      </c>
      <c r="U53" s="532"/>
      <c r="V53" s="532"/>
      <c r="W53" s="532"/>
      <c r="X53" s="533"/>
    </row>
    <row r="54" spans="2:24" ht="16.5" thickBot="1" x14ac:dyDescent="0.3">
      <c r="B54" s="333" t="s">
        <v>347</v>
      </c>
      <c r="C54" s="334" t="s">
        <v>138</v>
      </c>
      <c r="D54" s="335" t="s">
        <v>348</v>
      </c>
      <c r="E54" s="336">
        <f>Control!$B$3</f>
        <v>5.23</v>
      </c>
      <c r="F54" s="320"/>
      <c r="G54" s="317" t="s">
        <v>59</v>
      </c>
      <c r="H54" s="318"/>
      <c r="I54" s="572" t="s">
        <v>307</v>
      </c>
      <c r="J54" s="572"/>
      <c r="K54" s="572"/>
      <c r="L54" s="572"/>
      <c r="M54" s="572"/>
      <c r="N54" s="572"/>
      <c r="O54" s="572"/>
      <c r="P54" s="572"/>
      <c r="Q54" s="572"/>
      <c r="R54" s="572"/>
      <c r="S54" s="3"/>
      <c r="T54" s="573"/>
      <c r="U54" s="574"/>
      <c r="V54" s="574"/>
      <c r="W54" s="574"/>
      <c r="X54" s="575"/>
    </row>
    <row r="55" spans="2:24" x14ac:dyDescent="0.25">
      <c r="B55" s="564"/>
      <c r="C55" s="564"/>
      <c r="D55" s="565"/>
      <c r="E55" s="565"/>
    </row>
    <row r="56" spans="2:24" x14ac:dyDescent="0.25">
      <c r="O56" s="44"/>
      <c r="P56" s="44"/>
    </row>
  </sheetData>
  <mergeCells count="106">
    <mergeCell ref="B55:C55"/>
    <mergeCell ref="D55:E55"/>
    <mergeCell ref="B42:E42"/>
    <mergeCell ref="B40:E40"/>
    <mergeCell ref="G52:R52"/>
    <mergeCell ref="G53:R53"/>
    <mergeCell ref="T53:X54"/>
    <mergeCell ref="G49:I51"/>
    <mergeCell ref="J49:O49"/>
    <mergeCell ref="J50:K50"/>
    <mergeCell ref="L50:M50"/>
    <mergeCell ref="N50:O50"/>
    <mergeCell ref="J51:K51"/>
    <mergeCell ref="L51:M51"/>
    <mergeCell ref="N51:O51"/>
    <mergeCell ref="T40:X40"/>
    <mergeCell ref="B41:E41"/>
    <mergeCell ref="T42:X42"/>
    <mergeCell ref="T41:X41"/>
    <mergeCell ref="I54:R54"/>
    <mergeCell ref="B52:D52"/>
    <mergeCell ref="B43:E43"/>
    <mergeCell ref="B44:C44"/>
    <mergeCell ref="B45:C45"/>
    <mergeCell ref="B46:C46"/>
    <mergeCell ref="B47:C47"/>
    <mergeCell ref="B48:C48"/>
    <mergeCell ref="B49:C49"/>
    <mergeCell ref="B50:C50"/>
    <mergeCell ref="B51:C51"/>
    <mergeCell ref="B38:E38"/>
    <mergeCell ref="T38:X38"/>
    <mergeCell ref="B39:E39"/>
    <mergeCell ref="T39:X39"/>
    <mergeCell ref="B36:E36"/>
    <mergeCell ref="T36:X36"/>
    <mergeCell ref="B37:E37"/>
    <mergeCell ref="T37:X37"/>
    <mergeCell ref="B35:E35"/>
    <mergeCell ref="T35:X35"/>
    <mergeCell ref="B34:E34"/>
    <mergeCell ref="T34:X34"/>
    <mergeCell ref="G25:I25"/>
    <mergeCell ref="G27:I27"/>
    <mergeCell ref="T29:X29"/>
    <mergeCell ref="T30:X30"/>
    <mergeCell ref="G26:I26"/>
    <mergeCell ref="T26:X26"/>
    <mergeCell ref="T27:X27"/>
    <mergeCell ref="B32:C32"/>
    <mergeCell ref="D32:E32"/>
    <mergeCell ref="T32:X32"/>
    <mergeCell ref="B33:C33"/>
    <mergeCell ref="D33:E33"/>
    <mergeCell ref="T33:X33"/>
    <mergeCell ref="B31:E31"/>
    <mergeCell ref="T31:X31"/>
    <mergeCell ref="T28:X28"/>
    <mergeCell ref="G18:I18"/>
    <mergeCell ref="T18:V18"/>
    <mergeCell ref="W18:X18"/>
    <mergeCell ref="G19:I19"/>
    <mergeCell ref="T19:V19"/>
    <mergeCell ref="W19:X19"/>
    <mergeCell ref="G20:I20"/>
    <mergeCell ref="G21:I21"/>
    <mergeCell ref="G24:I24"/>
    <mergeCell ref="T21:X21"/>
    <mergeCell ref="T20:V20"/>
    <mergeCell ref="W20:X20"/>
    <mergeCell ref="G22:R22"/>
    <mergeCell ref="G23:I23"/>
    <mergeCell ref="G13:I13"/>
    <mergeCell ref="T13:V13"/>
    <mergeCell ref="W13:X13"/>
    <mergeCell ref="G14:I14"/>
    <mergeCell ref="T14:V14"/>
    <mergeCell ref="W14:X14"/>
    <mergeCell ref="T17:X17"/>
    <mergeCell ref="T16:V16"/>
    <mergeCell ref="W16:X16"/>
    <mergeCell ref="G15:R15"/>
    <mergeCell ref="G17:I17"/>
    <mergeCell ref="T15:V15"/>
    <mergeCell ref="W15:X15"/>
    <mergeCell ref="G16:I16"/>
    <mergeCell ref="G10:I10"/>
    <mergeCell ref="T10:X10"/>
    <mergeCell ref="G11:I11"/>
    <mergeCell ref="T11:X11"/>
    <mergeCell ref="G12:I12"/>
    <mergeCell ref="T12:X12"/>
    <mergeCell ref="G9:I9"/>
    <mergeCell ref="T9:X9"/>
    <mergeCell ref="B3:E3"/>
    <mergeCell ref="G3:R4"/>
    <mergeCell ref="T3:X3"/>
    <mergeCell ref="C4:E4"/>
    <mergeCell ref="G5:R5"/>
    <mergeCell ref="T5:V5"/>
    <mergeCell ref="W5:X5"/>
    <mergeCell ref="T6:X6"/>
    <mergeCell ref="G7:I7"/>
    <mergeCell ref="T7:X7"/>
    <mergeCell ref="G8:R8"/>
    <mergeCell ref="T8:X8"/>
  </mergeCells>
  <conditionalFormatting sqref="B43:B51">
    <cfRule type="cellIs" dxfId="114" priority="2" operator="equal">
      <formula>"N/A"</formula>
    </cfRule>
  </conditionalFormatting>
  <conditionalFormatting sqref="D45:E51">
    <cfRule type="cellIs" dxfId="113" priority="1" operator="equal">
      <formula>"N/A"</formula>
    </cfRule>
  </conditionalFormatting>
  <pageMargins left="0.25" right="0.25" top="0.75" bottom="0.75" header="0.3" footer="0.3"/>
  <pageSetup scale="5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AABF-7207-4CAC-8E7A-511BAD50D4A2}">
  <sheetPr published="0">
    <tabColor theme="4"/>
  </sheetPr>
  <dimension ref="A1:S44"/>
  <sheetViews>
    <sheetView workbookViewId="0">
      <selection activeCell="B5" sqref="B5:C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45"/>
      <c r="B1" t="s">
        <v>60</v>
      </c>
      <c r="M1" s="46"/>
    </row>
    <row r="3" spans="1:19" ht="15.75" thickBot="1" x14ac:dyDescent="0.3">
      <c r="A3" t="s">
        <v>134</v>
      </c>
      <c r="B3">
        <f>Control!$B$3</f>
        <v>5.23</v>
      </c>
    </row>
    <row r="4" spans="1:19" ht="15.75" thickBot="1" x14ac:dyDescent="0.3">
      <c r="A4" s="47"/>
      <c r="B4" s="603" t="s">
        <v>61</v>
      </c>
      <c r="C4" s="604"/>
      <c r="D4" s="48"/>
      <c r="E4" s="603" t="s">
        <v>62</v>
      </c>
      <c r="F4" s="605"/>
      <c r="G4" s="48"/>
      <c r="H4" s="603" t="s">
        <v>63</v>
      </c>
      <c r="I4" s="604"/>
      <c r="J4" s="605"/>
      <c r="L4" s="603" t="s">
        <v>65</v>
      </c>
      <c r="M4" s="605"/>
      <c r="P4" s="49"/>
      <c r="Q4" s="49"/>
      <c r="R4" s="49"/>
      <c r="S4" s="49"/>
    </row>
    <row r="5" spans="1:19" ht="18" thickBot="1" x14ac:dyDescent="0.3">
      <c r="A5" s="160" t="s">
        <v>2</v>
      </c>
      <c r="B5" s="50" t="s">
        <v>69</v>
      </c>
      <c r="C5" s="52" t="s">
        <v>70</v>
      </c>
      <c r="E5" s="50" t="s">
        <v>69</v>
      </c>
      <c r="F5" s="52" t="s">
        <v>70</v>
      </c>
      <c r="H5" s="50" t="s">
        <v>69</v>
      </c>
      <c r="I5" s="52" t="s">
        <v>70</v>
      </c>
      <c r="J5" s="52" t="s">
        <v>148</v>
      </c>
      <c r="L5" s="50" t="s">
        <v>69</v>
      </c>
      <c r="M5" s="52" t="s">
        <v>70</v>
      </c>
      <c r="P5" s="55"/>
      <c r="Q5" s="55"/>
      <c r="R5" s="55"/>
      <c r="S5" s="55"/>
    </row>
    <row r="6" spans="1:19" ht="15.75" x14ac:dyDescent="0.25">
      <c r="A6" s="161">
        <v>6.375</v>
      </c>
      <c r="B6" s="57">
        <v>97.922124999999994</v>
      </c>
      <c r="C6" s="59">
        <v>97.422124999999994</v>
      </c>
      <c r="E6" s="60"/>
      <c r="F6" s="60"/>
      <c r="H6" s="61">
        <f>IFERROR(E6+B6,"NA")</f>
        <v>97.922124999999994</v>
      </c>
      <c r="I6" s="62">
        <f t="shared" ref="I6:I40" si="0">F6+C6</f>
        <v>97.422124999999994</v>
      </c>
      <c r="J6" s="63">
        <f>I6-H6</f>
        <v>-0.5</v>
      </c>
      <c r="L6" s="64"/>
      <c r="M6" s="163"/>
    </row>
    <row r="7" spans="1:19" ht="15.75" x14ac:dyDescent="0.25">
      <c r="A7" s="161">
        <v>6.5</v>
      </c>
      <c r="B7" s="57">
        <v>98.453374999999994</v>
      </c>
      <c r="C7" s="59">
        <v>97.953374999999994</v>
      </c>
      <c r="E7" s="60"/>
      <c r="F7" s="60"/>
      <c r="H7" s="61">
        <f t="shared" ref="H7:H40" si="1">IFERROR(E7+B7,"NA")</f>
        <v>98.453374999999994</v>
      </c>
      <c r="I7" s="62">
        <f t="shared" si="0"/>
        <v>97.953374999999994</v>
      </c>
      <c r="J7" s="63">
        <f t="shared" ref="J7:J40" si="2">I7-H7</f>
        <v>-0.5</v>
      </c>
      <c r="L7" s="61">
        <f>H7-H6</f>
        <v>0.53125</v>
      </c>
      <c r="M7" s="63">
        <f>I7-I6</f>
        <v>0.53125</v>
      </c>
    </row>
    <row r="8" spans="1:19" ht="15.75" x14ac:dyDescent="0.25">
      <c r="A8" s="161">
        <v>6.625</v>
      </c>
      <c r="B8" s="57">
        <v>98.984624999999994</v>
      </c>
      <c r="C8" s="59">
        <v>98.484624999999994</v>
      </c>
      <c r="E8" s="60"/>
      <c r="F8" s="60"/>
      <c r="H8" s="61">
        <f t="shared" si="1"/>
        <v>98.984624999999994</v>
      </c>
      <c r="I8" s="62">
        <f t="shared" si="0"/>
        <v>98.484624999999994</v>
      </c>
      <c r="J8" s="63">
        <f t="shared" si="2"/>
        <v>-0.5</v>
      </c>
      <c r="L8" s="61">
        <f t="shared" ref="L8:M40" si="3">H8-H7</f>
        <v>0.53125</v>
      </c>
      <c r="M8" s="63">
        <f t="shared" si="3"/>
        <v>0.53125</v>
      </c>
    </row>
    <row r="9" spans="1:19" ht="15.75" x14ac:dyDescent="0.25">
      <c r="A9" s="161">
        <v>6.75</v>
      </c>
      <c r="B9" s="57">
        <v>99.515874999999994</v>
      </c>
      <c r="C9" s="59">
        <v>99.015874999999994</v>
      </c>
      <c r="E9" s="60"/>
      <c r="F9" s="60"/>
      <c r="H9" s="61">
        <f t="shared" si="1"/>
        <v>99.515874999999994</v>
      </c>
      <c r="I9" s="62">
        <f t="shared" si="0"/>
        <v>99.015874999999994</v>
      </c>
      <c r="J9" s="63">
        <f t="shared" si="2"/>
        <v>-0.5</v>
      </c>
      <c r="L9" s="61">
        <f t="shared" si="3"/>
        <v>0.53125</v>
      </c>
      <c r="M9" s="63">
        <f t="shared" si="3"/>
        <v>0.53125</v>
      </c>
    </row>
    <row r="10" spans="1:19" ht="15.75" x14ac:dyDescent="0.25">
      <c r="A10" s="161">
        <v>6.875</v>
      </c>
      <c r="B10" s="57">
        <v>100.04712499999999</v>
      </c>
      <c r="C10" s="59">
        <v>99.547124999999994</v>
      </c>
      <c r="E10" s="60"/>
      <c r="F10" s="60"/>
      <c r="H10" s="61">
        <f t="shared" si="1"/>
        <v>100.04712499999999</v>
      </c>
      <c r="I10" s="62">
        <f t="shared" si="0"/>
        <v>99.547124999999994</v>
      </c>
      <c r="J10" s="63">
        <f t="shared" si="2"/>
        <v>-0.5</v>
      </c>
      <c r="L10" s="61">
        <f t="shared" si="3"/>
        <v>0.53125</v>
      </c>
      <c r="M10" s="63">
        <f t="shared" si="3"/>
        <v>0.53125</v>
      </c>
    </row>
    <row r="11" spans="1:19" ht="15.75" x14ac:dyDescent="0.25">
      <c r="A11" s="161">
        <v>6.9989999999999997</v>
      </c>
      <c r="B11" s="57">
        <v>100.57837499999999</v>
      </c>
      <c r="C11" s="59">
        <v>100.07837499999999</v>
      </c>
      <c r="E11" s="60"/>
      <c r="F11" s="60"/>
      <c r="H11" s="61">
        <f t="shared" si="1"/>
        <v>100.57837499999999</v>
      </c>
      <c r="I11" s="62">
        <f t="shared" si="0"/>
        <v>100.07837499999999</v>
      </c>
      <c r="J11" s="63">
        <f t="shared" si="2"/>
        <v>-0.5</v>
      </c>
      <c r="L11" s="61">
        <f t="shared" si="3"/>
        <v>0.53125</v>
      </c>
      <c r="M11" s="63">
        <f t="shared" si="3"/>
        <v>0.53125</v>
      </c>
    </row>
    <row r="12" spans="1:19" ht="15.75" x14ac:dyDescent="0.25">
      <c r="A12" s="161">
        <v>7.125</v>
      </c>
      <c r="B12" s="57">
        <v>101.10962499999999</v>
      </c>
      <c r="C12" s="59">
        <v>100.60962499999999</v>
      </c>
      <c r="E12" s="60"/>
      <c r="F12" s="60"/>
      <c r="H12" s="61">
        <f t="shared" si="1"/>
        <v>101.10962499999999</v>
      </c>
      <c r="I12" s="62">
        <f t="shared" si="0"/>
        <v>100.60962499999999</v>
      </c>
      <c r="J12" s="63">
        <f t="shared" si="2"/>
        <v>-0.5</v>
      </c>
      <c r="L12" s="61">
        <f t="shared" si="3"/>
        <v>0.53125</v>
      </c>
      <c r="M12" s="63">
        <f t="shared" si="3"/>
        <v>0.53125</v>
      </c>
    </row>
    <row r="13" spans="1:19" ht="15.75" x14ac:dyDescent="0.25">
      <c r="A13" s="161">
        <v>7.25</v>
      </c>
      <c r="B13" s="57">
        <v>101.64087499999999</v>
      </c>
      <c r="C13" s="59">
        <v>101.14087499999999</v>
      </c>
      <c r="E13" s="60"/>
      <c r="F13" s="60"/>
      <c r="H13" s="61">
        <f t="shared" si="1"/>
        <v>101.64087499999999</v>
      </c>
      <c r="I13" s="62">
        <f t="shared" si="0"/>
        <v>101.14087499999999</v>
      </c>
      <c r="J13" s="63">
        <f t="shared" si="2"/>
        <v>-0.5</v>
      </c>
      <c r="L13" s="61">
        <f t="shared" si="3"/>
        <v>0.53125</v>
      </c>
      <c r="M13" s="63">
        <f t="shared" si="3"/>
        <v>0.53125</v>
      </c>
    </row>
    <row r="14" spans="1:19" ht="15.75" x14ac:dyDescent="0.25">
      <c r="A14" s="161">
        <v>7.375</v>
      </c>
      <c r="B14" s="57">
        <v>102.122125</v>
      </c>
      <c r="C14" s="59">
        <v>101.67212499999999</v>
      </c>
      <c r="E14" s="60"/>
      <c r="F14" s="60"/>
      <c r="H14" s="61">
        <f t="shared" si="1"/>
        <v>102.122125</v>
      </c>
      <c r="I14" s="62">
        <f t="shared" si="0"/>
        <v>101.67212499999999</v>
      </c>
      <c r="J14" s="63">
        <f t="shared" si="2"/>
        <v>-0.45000000000000284</v>
      </c>
      <c r="L14" s="61">
        <f t="shared" si="3"/>
        <v>0.48125000000000284</v>
      </c>
      <c r="M14" s="63">
        <f t="shared" si="3"/>
        <v>0.53125</v>
      </c>
    </row>
    <row r="15" spans="1:19" ht="15.75" x14ac:dyDescent="0.25">
      <c r="A15" s="161">
        <v>7.5</v>
      </c>
      <c r="B15" s="57">
        <v>102.728375</v>
      </c>
      <c r="C15" s="59">
        <v>102.32837499999999</v>
      </c>
      <c r="E15" s="60"/>
      <c r="F15" s="60"/>
      <c r="H15" s="61">
        <f t="shared" si="1"/>
        <v>102.728375</v>
      </c>
      <c r="I15" s="62">
        <f t="shared" si="0"/>
        <v>102.32837499999999</v>
      </c>
      <c r="J15" s="63">
        <f t="shared" si="2"/>
        <v>-0.40000000000000568</v>
      </c>
      <c r="L15" s="61">
        <f t="shared" si="3"/>
        <v>0.60625000000000284</v>
      </c>
      <c r="M15" s="63">
        <f t="shared" si="3"/>
        <v>0.65625</v>
      </c>
    </row>
    <row r="16" spans="1:19" ht="15.75" x14ac:dyDescent="0.25">
      <c r="A16" s="161">
        <v>7.625</v>
      </c>
      <c r="B16" s="57">
        <v>103.28749999999999</v>
      </c>
      <c r="C16" s="59">
        <v>102.9375</v>
      </c>
      <c r="E16" s="60"/>
      <c r="F16" s="60"/>
      <c r="H16" s="61">
        <f t="shared" si="1"/>
        <v>103.28749999999999</v>
      </c>
      <c r="I16" s="62">
        <f t="shared" si="0"/>
        <v>102.9375</v>
      </c>
      <c r="J16" s="63">
        <f t="shared" si="2"/>
        <v>-0.34999999999999432</v>
      </c>
      <c r="L16" s="61">
        <f t="shared" si="3"/>
        <v>0.55912499999999454</v>
      </c>
      <c r="M16" s="63">
        <f t="shared" si="3"/>
        <v>0.60912500000000591</v>
      </c>
    </row>
    <row r="17" spans="1:13" ht="15.75" x14ac:dyDescent="0.25">
      <c r="A17" s="161">
        <v>7.75</v>
      </c>
      <c r="B17" s="57">
        <v>103.613</v>
      </c>
      <c r="C17" s="59">
        <v>103.313</v>
      </c>
      <c r="E17" s="60"/>
      <c r="F17" s="60"/>
      <c r="H17" s="61">
        <f t="shared" si="1"/>
        <v>103.613</v>
      </c>
      <c r="I17" s="62">
        <f t="shared" si="0"/>
        <v>103.313</v>
      </c>
      <c r="J17" s="63">
        <f t="shared" si="2"/>
        <v>-0.29999999999999716</v>
      </c>
      <c r="L17" s="61">
        <f t="shared" si="3"/>
        <v>0.32550000000000523</v>
      </c>
      <c r="M17" s="63">
        <f t="shared" si="3"/>
        <v>0.37550000000000239</v>
      </c>
    </row>
    <row r="18" spans="1:13" ht="15.75" x14ac:dyDescent="0.25">
      <c r="A18" s="161">
        <v>7.875</v>
      </c>
      <c r="B18" s="57">
        <v>104</v>
      </c>
      <c r="C18" s="59">
        <v>103.75</v>
      </c>
      <c r="E18" s="60"/>
      <c r="F18" s="60"/>
      <c r="H18" s="61">
        <f t="shared" si="1"/>
        <v>104</v>
      </c>
      <c r="I18" s="62">
        <f t="shared" si="0"/>
        <v>103.75</v>
      </c>
      <c r="J18" s="63">
        <f t="shared" si="2"/>
        <v>-0.25</v>
      </c>
      <c r="L18" s="61">
        <f t="shared" si="3"/>
        <v>0.38700000000000045</v>
      </c>
      <c r="M18" s="63">
        <f t="shared" si="3"/>
        <v>0.43699999999999761</v>
      </c>
    </row>
    <row r="19" spans="1:13" ht="15.75" x14ac:dyDescent="0.25">
      <c r="A19" s="161">
        <v>7.9989999999999997</v>
      </c>
      <c r="B19" s="57">
        <v>104.2</v>
      </c>
      <c r="C19" s="59">
        <v>104</v>
      </c>
      <c r="E19" s="60"/>
      <c r="F19" s="60"/>
      <c r="H19" s="61">
        <f t="shared" si="1"/>
        <v>104.2</v>
      </c>
      <c r="I19" s="62">
        <f t="shared" si="0"/>
        <v>104</v>
      </c>
      <c r="J19" s="63">
        <f t="shared" si="2"/>
        <v>-0.20000000000000284</v>
      </c>
      <c r="L19" s="61">
        <f t="shared" si="3"/>
        <v>0.20000000000000284</v>
      </c>
      <c r="M19" s="63">
        <f t="shared" si="3"/>
        <v>0.25</v>
      </c>
    </row>
    <row r="20" spans="1:13" ht="15.75" x14ac:dyDescent="0.25">
      <c r="A20" s="161">
        <v>8.125</v>
      </c>
      <c r="B20" s="57">
        <v>104.45</v>
      </c>
      <c r="C20" s="59">
        <v>104.25</v>
      </c>
      <c r="E20" s="60"/>
      <c r="F20" s="60"/>
      <c r="H20" s="61">
        <f t="shared" si="1"/>
        <v>104.45</v>
      </c>
      <c r="I20" s="62">
        <f t="shared" si="0"/>
        <v>104.25</v>
      </c>
      <c r="J20" s="63">
        <f t="shared" si="2"/>
        <v>-0.20000000000000284</v>
      </c>
      <c r="L20" s="61">
        <f t="shared" si="3"/>
        <v>0.25</v>
      </c>
      <c r="M20" s="63">
        <f t="shared" si="3"/>
        <v>0.25</v>
      </c>
    </row>
    <row r="21" spans="1:13" ht="15.75" x14ac:dyDescent="0.25">
      <c r="A21" s="161">
        <v>8.25</v>
      </c>
      <c r="B21" s="57">
        <v>104.7</v>
      </c>
      <c r="C21" s="59">
        <v>104.5</v>
      </c>
      <c r="E21" s="60"/>
      <c r="F21" s="60"/>
      <c r="H21" s="61">
        <f t="shared" si="1"/>
        <v>104.7</v>
      </c>
      <c r="I21" s="62">
        <f t="shared" si="0"/>
        <v>104.5</v>
      </c>
      <c r="J21" s="63">
        <f t="shared" si="2"/>
        <v>-0.20000000000000284</v>
      </c>
      <c r="L21" s="61">
        <f t="shared" si="3"/>
        <v>0.25</v>
      </c>
      <c r="M21" s="63">
        <f t="shared" si="3"/>
        <v>0.25</v>
      </c>
    </row>
    <row r="22" spans="1:13" ht="15.75" x14ac:dyDescent="0.25">
      <c r="A22" s="161">
        <v>8.375</v>
      </c>
      <c r="B22" s="57">
        <v>104.825</v>
      </c>
      <c r="C22" s="59">
        <v>104.625</v>
      </c>
      <c r="E22" s="60"/>
      <c r="F22" s="60"/>
      <c r="H22" s="61">
        <f t="shared" si="1"/>
        <v>104.825</v>
      </c>
      <c r="I22" s="62">
        <f t="shared" si="0"/>
        <v>104.625</v>
      </c>
      <c r="J22" s="63">
        <f t="shared" si="2"/>
        <v>-0.20000000000000284</v>
      </c>
      <c r="L22" s="61">
        <f t="shared" si="3"/>
        <v>0.125</v>
      </c>
      <c r="M22" s="63">
        <f t="shared" si="3"/>
        <v>0.125</v>
      </c>
    </row>
    <row r="23" spans="1:13" ht="15.75" x14ac:dyDescent="0.25">
      <c r="A23" s="161">
        <v>8.5</v>
      </c>
      <c r="B23" s="57">
        <v>105.075</v>
      </c>
      <c r="C23" s="59">
        <v>104.875</v>
      </c>
      <c r="E23" s="60"/>
      <c r="F23" s="60"/>
      <c r="H23" s="61">
        <f t="shared" si="1"/>
        <v>105.075</v>
      </c>
      <c r="I23" s="62">
        <f t="shared" si="0"/>
        <v>104.875</v>
      </c>
      <c r="J23" s="63">
        <f t="shared" si="2"/>
        <v>-0.20000000000000284</v>
      </c>
      <c r="L23" s="61">
        <f t="shared" si="3"/>
        <v>0.25</v>
      </c>
      <c r="M23" s="63">
        <f t="shared" si="3"/>
        <v>0.25</v>
      </c>
    </row>
    <row r="24" spans="1:13" ht="15.75" x14ac:dyDescent="0.25">
      <c r="A24" s="161">
        <v>8.625</v>
      </c>
      <c r="B24" s="57">
        <v>105.325</v>
      </c>
      <c r="C24" s="59">
        <v>105.125</v>
      </c>
      <c r="E24" s="60"/>
      <c r="F24" s="60"/>
      <c r="H24" s="61">
        <f t="shared" si="1"/>
        <v>105.325</v>
      </c>
      <c r="I24" s="62">
        <f t="shared" si="0"/>
        <v>105.125</v>
      </c>
      <c r="J24" s="63">
        <f t="shared" si="2"/>
        <v>-0.20000000000000284</v>
      </c>
      <c r="L24" s="61">
        <f t="shared" si="3"/>
        <v>0.25</v>
      </c>
      <c r="M24" s="63">
        <f t="shared" si="3"/>
        <v>0.25</v>
      </c>
    </row>
    <row r="25" spans="1:13" ht="15.75" x14ac:dyDescent="0.25">
      <c r="A25" s="161">
        <v>8.75</v>
      </c>
      <c r="B25" s="57">
        <v>105.575</v>
      </c>
      <c r="C25" s="59">
        <v>105.375</v>
      </c>
      <c r="E25" s="60"/>
      <c r="F25" s="60"/>
      <c r="H25" s="61">
        <f t="shared" si="1"/>
        <v>105.575</v>
      </c>
      <c r="I25" s="62">
        <f t="shared" si="0"/>
        <v>105.375</v>
      </c>
      <c r="J25" s="63">
        <f t="shared" si="2"/>
        <v>-0.20000000000000284</v>
      </c>
      <c r="L25" s="61">
        <f t="shared" si="3"/>
        <v>0.25</v>
      </c>
      <c r="M25" s="63">
        <f t="shared" si="3"/>
        <v>0.25</v>
      </c>
    </row>
    <row r="26" spans="1:13" ht="15.75" x14ac:dyDescent="0.25">
      <c r="A26" s="161">
        <v>8.875</v>
      </c>
      <c r="B26" s="57">
        <v>105.825</v>
      </c>
      <c r="C26" s="59">
        <v>105.625</v>
      </c>
      <c r="E26" s="60"/>
      <c r="F26" s="60"/>
      <c r="H26" s="61">
        <f t="shared" si="1"/>
        <v>105.825</v>
      </c>
      <c r="I26" s="62">
        <f t="shared" si="0"/>
        <v>105.625</v>
      </c>
      <c r="J26" s="63">
        <f t="shared" si="2"/>
        <v>-0.20000000000000284</v>
      </c>
      <c r="L26" s="61">
        <f t="shared" si="3"/>
        <v>0.25</v>
      </c>
      <c r="M26" s="63">
        <f t="shared" si="3"/>
        <v>0.25</v>
      </c>
    </row>
    <row r="27" spans="1:13" ht="15.75" x14ac:dyDescent="0.25">
      <c r="A27" s="161">
        <v>8.9990000000000006</v>
      </c>
      <c r="B27" s="57">
        <v>106.075</v>
      </c>
      <c r="C27" s="59">
        <v>105.875</v>
      </c>
      <c r="E27" s="60"/>
      <c r="F27" s="60"/>
      <c r="H27" s="61">
        <f t="shared" si="1"/>
        <v>106.075</v>
      </c>
      <c r="I27" s="62">
        <f t="shared" si="0"/>
        <v>105.875</v>
      </c>
      <c r="J27" s="63">
        <f t="shared" si="2"/>
        <v>-0.20000000000000284</v>
      </c>
      <c r="L27" s="61">
        <f t="shared" si="3"/>
        <v>0.25</v>
      </c>
      <c r="M27" s="63">
        <f t="shared" si="3"/>
        <v>0.25</v>
      </c>
    </row>
    <row r="28" spans="1:13" ht="15.75" x14ac:dyDescent="0.25">
      <c r="A28" s="161">
        <v>9.125</v>
      </c>
      <c r="B28" s="57">
        <v>106.325</v>
      </c>
      <c r="C28" s="59">
        <v>106.125</v>
      </c>
      <c r="E28" s="60"/>
      <c r="F28" s="60"/>
      <c r="H28" s="61">
        <f t="shared" si="1"/>
        <v>106.325</v>
      </c>
      <c r="I28" s="62">
        <f t="shared" si="0"/>
        <v>106.125</v>
      </c>
      <c r="J28" s="63">
        <f t="shared" si="2"/>
        <v>-0.20000000000000284</v>
      </c>
      <c r="L28" s="61">
        <f t="shared" si="3"/>
        <v>0.25</v>
      </c>
      <c r="M28" s="63">
        <f t="shared" si="3"/>
        <v>0.25</v>
      </c>
    </row>
    <row r="29" spans="1:13" ht="15.75" x14ac:dyDescent="0.25">
      <c r="A29" s="161">
        <v>9.25</v>
      </c>
      <c r="B29" s="57">
        <v>106.575</v>
      </c>
      <c r="C29" s="59">
        <v>106.375</v>
      </c>
      <c r="E29" s="60"/>
      <c r="F29" s="60"/>
      <c r="H29" s="61">
        <f t="shared" si="1"/>
        <v>106.575</v>
      </c>
      <c r="I29" s="62">
        <f t="shared" si="0"/>
        <v>106.375</v>
      </c>
      <c r="J29" s="63">
        <f t="shared" si="2"/>
        <v>-0.20000000000000284</v>
      </c>
      <c r="L29" s="61">
        <f t="shared" si="3"/>
        <v>0.25</v>
      </c>
      <c r="M29" s="63">
        <f t="shared" si="3"/>
        <v>0.25</v>
      </c>
    </row>
    <row r="30" spans="1:13" ht="15.75" x14ac:dyDescent="0.25">
      <c r="A30" s="161">
        <v>9.375</v>
      </c>
      <c r="B30" s="57">
        <v>106.825</v>
      </c>
      <c r="C30" s="59">
        <v>106.625</v>
      </c>
      <c r="E30" s="60"/>
      <c r="F30" s="60"/>
      <c r="H30" s="61">
        <f t="shared" si="1"/>
        <v>106.825</v>
      </c>
      <c r="I30" s="62">
        <f t="shared" si="0"/>
        <v>106.625</v>
      </c>
      <c r="J30" s="63">
        <f t="shared" si="2"/>
        <v>-0.20000000000000284</v>
      </c>
      <c r="L30" s="61">
        <f t="shared" si="3"/>
        <v>0.25</v>
      </c>
      <c r="M30" s="63">
        <f t="shared" si="3"/>
        <v>0.25</v>
      </c>
    </row>
    <row r="31" spans="1:13" ht="15.75" x14ac:dyDescent="0.25">
      <c r="A31" s="161">
        <v>9.5</v>
      </c>
      <c r="B31" s="57">
        <v>107.075</v>
      </c>
      <c r="C31" s="59">
        <v>106.875</v>
      </c>
      <c r="E31" s="60"/>
      <c r="F31" s="60"/>
      <c r="H31" s="61">
        <f t="shared" si="1"/>
        <v>107.075</v>
      </c>
      <c r="I31" s="62">
        <f t="shared" si="0"/>
        <v>106.875</v>
      </c>
      <c r="J31" s="63">
        <f t="shared" si="2"/>
        <v>-0.20000000000000284</v>
      </c>
      <c r="L31" s="61">
        <f t="shared" si="3"/>
        <v>0.25</v>
      </c>
      <c r="M31" s="63">
        <f t="shared" si="3"/>
        <v>0.25</v>
      </c>
    </row>
    <row r="32" spans="1:13" ht="15.75" x14ac:dyDescent="0.25">
      <c r="A32" s="161">
        <v>9.625</v>
      </c>
      <c r="B32" s="57">
        <v>107.325</v>
      </c>
      <c r="C32" s="59">
        <v>107.125</v>
      </c>
      <c r="E32" s="60"/>
      <c r="F32" s="60"/>
      <c r="H32" s="61">
        <f t="shared" si="1"/>
        <v>107.325</v>
      </c>
      <c r="I32" s="62">
        <f t="shared" si="0"/>
        <v>107.125</v>
      </c>
      <c r="J32" s="63">
        <f t="shared" si="2"/>
        <v>-0.20000000000000284</v>
      </c>
      <c r="L32" s="61">
        <f t="shared" si="3"/>
        <v>0.25</v>
      </c>
      <c r="M32" s="63">
        <f t="shared" si="3"/>
        <v>0.25</v>
      </c>
    </row>
    <row r="33" spans="1:13" ht="15.75" x14ac:dyDescent="0.25">
      <c r="A33" s="161">
        <v>9.75</v>
      </c>
      <c r="B33" s="57">
        <v>107.575</v>
      </c>
      <c r="C33" s="59">
        <v>107.375</v>
      </c>
      <c r="E33" s="60"/>
      <c r="F33" s="60"/>
      <c r="H33" s="61">
        <f t="shared" si="1"/>
        <v>107.575</v>
      </c>
      <c r="I33" s="62">
        <f t="shared" si="0"/>
        <v>107.375</v>
      </c>
      <c r="J33" s="63">
        <f t="shared" si="2"/>
        <v>-0.20000000000000284</v>
      </c>
      <c r="L33" s="61">
        <f t="shared" si="3"/>
        <v>0.25</v>
      </c>
      <c r="M33" s="63">
        <f t="shared" si="3"/>
        <v>0.25</v>
      </c>
    </row>
    <row r="34" spans="1:13" ht="15.75" x14ac:dyDescent="0.25">
      <c r="A34" s="161">
        <v>9.875</v>
      </c>
      <c r="B34" s="57">
        <v>107.825</v>
      </c>
      <c r="C34" s="59">
        <v>107.625</v>
      </c>
      <c r="E34" s="60"/>
      <c r="F34" s="60"/>
      <c r="H34" s="61">
        <f t="shared" si="1"/>
        <v>107.825</v>
      </c>
      <c r="I34" s="62">
        <f t="shared" si="0"/>
        <v>107.625</v>
      </c>
      <c r="J34" s="63">
        <f t="shared" si="2"/>
        <v>-0.20000000000000284</v>
      </c>
      <c r="L34" s="61">
        <f t="shared" si="3"/>
        <v>0.25</v>
      </c>
      <c r="M34" s="63">
        <f t="shared" si="3"/>
        <v>0.25</v>
      </c>
    </row>
    <row r="35" spans="1:13" ht="15.75" x14ac:dyDescent="0.25">
      <c r="A35" s="161">
        <v>9.9990000000000006</v>
      </c>
      <c r="B35" s="57">
        <v>108.075</v>
      </c>
      <c r="C35" s="59">
        <v>107.875</v>
      </c>
      <c r="E35" s="60"/>
      <c r="F35" s="60"/>
      <c r="H35" s="61">
        <f t="shared" si="1"/>
        <v>108.075</v>
      </c>
      <c r="I35" s="62">
        <f t="shared" si="0"/>
        <v>107.875</v>
      </c>
      <c r="J35" s="63">
        <f t="shared" si="2"/>
        <v>-0.20000000000000284</v>
      </c>
      <c r="L35" s="61">
        <f t="shared" si="3"/>
        <v>0.25</v>
      </c>
      <c r="M35" s="63">
        <f t="shared" si="3"/>
        <v>0.25</v>
      </c>
    </row>
    <row r="36" spans="1:13" ht="15.75" x14ac:dyDescent="0.25">
      <c r="A36" s="161">
        <v>10.125</v>
      </c>
      <c r="B36" s="57">
        <v>108.325</v>
      </c>
      <c r="C36" s="59">
        <v>108.125</v>
      </c>
      <c r="E36" s="60"/>
      <c r="F36" s="60"/>
      <c r="H36" s="61">
        <f t="shared" si="1"/>
        <v>108.325</v>
      </c>
      <c r="I36" s="62">
        <f t="shared" si="0"/>
        <v>108.125</v>
      </c>
      <c r="J36" s="63">
        <f t="shared" si="2"/>
        <v>-0.20000000000000284</v>
      </c>
      <c r="L36" s="61">
        <f t="shared" si="3"/>
        <v>0.25</v>
      </c>
      <c r="M36" s="63">
        <f t="shared" si="3"/>
        <v>0.25</v>
      </c>
    </row>
    <row r="37" spans="1:13" ht="15.75" x14ac:dyDescent="0.25">
      <c r="A37" s="161">
        <v>10.25</v>
      </c>
      <c r="B37" s="57">
        <v>108.575</v>
      </c>
      <c r="C37" s="59">
        <v>108.375</v>
      </c>
      <c r="E37" s="60"/>
      <c r="F37" s="60"/>
      <c r="H37" s="61">
        <f t="shared" si="1"/>
        <v>108.575</v>
      </c>
      <c r="I37" s="62">
        <f t="shared" si="0"/>
        <v>108.375</v>
      </c>
      <c r="J37" s="63">
        <f t="shared" si="2"/>
        <v>-0.20000000000000284</v>
      </c>
      <c r="L37" s="61">
        <f t="shared" si="3"/>
        <v>0.25</v>
      </c>
      <c r="M37" s="63">
        <f t="shared" si="3"/>
        <v>0.25</v>
      </c>
    </row>
    <row r="38" spans="1:13" ht="15.75" x14ac:dyDescent="0.25">
      <c r="A38" s="161">
        <v>10.375</v>
      </c>
      <c r="B38" s="57">
        <v>108.825</v>
      </c>
      <c r="C38" s="59">
        <v>108.625</v>
      </c>
      <c r="E38" s="60"/>
      <c r="F38" s="60"/>
      <c r="H38" s="61">
        <f t="shared" si="1"/>
        <v>108.825</v>
      </c>
      <c r="I38" s="62">
        <f t="shared" si="0"/>
        <v>108.625</v>
      </c>
      <c r="J38" s="63">
        <f t="shared" si="2"/>
        <v>-0.20000000000000284</v>
      </c>
      <c r="L38" s="61">
        <f t="shared" si="3"/>
        <v>0.25</v>
      </c>
      <c r="M38" s="63">
        <f t="shared" si="3"/>
        <v>0.25</v>
      </c>
    </row>
    <row r="39" spans="1:13" ht="15.75" x14ac:dyDescent="0.25">
      <c r="A39" s="161">
        <v>10.5</v>
      </c>
      <c r="B39" s="57">
        <v>109.075</v>
      </c>
      <c r="C39" s="59">
        <v>108.875</v>
      </c>
      <c r="E39" s="60"/>
      <c r="F39" s="60"/>
      <c r="H39" s="61">
        <f t="shared" si="1"/>
        <v>109.075</v>
      </c>
      <c r="I39" s="62">
        <f t="shared" si="0"/>
        <v>108.875</v>
      </c>
      <c r="J39" s="63">
        <f t="shared" si="2"/>
        <v>-0.20000000000000284</v>
      </c>
      <c r="L39" s="61">
        <f t="shared" si="3"/>
        <v>0.25</v>
      </c>
      <c r="M39" s="63">
        <f t="shared" si="3"/>
        <v>0.25</v>
      </c>
    </row>
    <row r="40" spans="1:13" ht="15.75" x14ac:dyDescent="0.25">
      <c r="A40" s="161">
        <v>10.625</v>
      </c>
      <c r="B40" s="57">
        <v>109.325</v>
      </c>
      <c r="C40" s="59">
        <v>109.125</v>
      </c>
      <c r="E40" s="60"/>
      <c r="F40" s="60"/>
      <c r="H40" s="61">
        <f t="shared" si="1"/>
        <v>109.325</v>
      </c>
      <c r="I40" s="62">
        <f t="shared" si="0"/>
        <v>109.125</v>
      </c>
      <c r="J40" s="63">
        <f t="shared" si="2"/>
        <v>-0.20000000000000284</v>
      </c>
      <c r="L40" s="61">
        <f t="shared" si="3"/>
        <v>0.25</v>
      </c>
      <c r="M40" s="63">
        <f t="shared" si="3"/>
        <v>0.25</v>
      </c>
    </row>
    <row r="41" spans="1:13" ht="15.75" x14ac:dyDescent="0.25">
      <c r="A41" s="161">
        <v>10.75</v>
      </c>
      <c r="B41" s="57">
        <v>109.575</v>
      </c>
      <c r="C41" s="57">
        <v>109.375</v>
      </c>
      <c r="E41" s="60"/>
      <c r="F41" s="60"/>
      <c r="H41" s="61">
        <f>IFERROR(E41+B41,"NA")</f>
        <v>109.575</v>
      </c>
      <c r="I41" s="62">
        <f>F41+C41</f>
        <v>109.375</v>
      </c>
      <c r="J41" s="63">
        <f>I41-H41</f>
        <v>-0.20000000000000284</v>
      </c>
      <c r="L41" s="61">
        <f>H41-H40</f>
        <v>0.25</v>
      </c>
      <c r="M41" s="63">
        <f>I41-I40</f>
        <v>0.25</v>
      </c>
    </row>
    <row r="42" spans="1:13" ht="15.75" x14ac:dyDescent="0.25">
      <c r="A42" s="161">
        <v>10.875</v>
      </c>
      <c r="B42" s="57">
        <v>109.825</v>
      </c>
      <c r="C42" s="57">
        <v>109.625</v>
      </c>
      <c r="E42" s="60"/>
      <c r="F42" s="60"/>
      <c r="H42" s="61">
        <f>IFERROR(E42+B42,"NA")</f>
        <v>109.825</v>
      </c>
      <c r="I42" s="62">
        <f>F42+C42</f>
        <v>109.625</v>
      </c>
      <c r="J42" s="63">
        <f>I42-H42</f>
        <v>-0.20000000000000284</v>
      </c>
      <c r="L42" s="61">
        <f>H42-H41</f>
        <v>0.25</v>
      </c>
      <c r="M42" s="63">
        <f>I42-I41</f>
        <v>0.25</v>
      </c>
    </row>
    <row r="43" spans="1:13" ht="15.75" x14ac:dyDescent="0.25">
      <c r="A43" s="236"/>
      <c r="B43" s="58"/>
      <c r="C43" s="58"/>
      <c r="E43" s="162"/>
      <c r="F43" s="162"/>
      <c r="H43" s="62"/>
      <c r="I43" s="62"/>
      <c r="J43" s="62"/>
      <c r="L43" s="62"/>
      <c r="M43" s="62"/>
    </row>
    <row r="44" spans="1:13" ht="15.75" x14ac:dyDescent="0.25">
      <c r="A44" s="236"/>
      <c r="B44" s="58"/>
      <c r="C44" s="58"/>
      <c r="E44" s="162"/>
      <c r="F44" s="162"/>
      <c r="H44" s="62"/>
      <c r="I44" s="62"/>
      <c r="J44" s="62"/>
      <c r="L44" s="62"/>
      <c r="M44" s="62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7E01-AE23-4560-945F-867150CD8D64}">
  <sheetPr published="0" codeName="Sheet7">
    <tabColor rgb="FF00B050"/>
    <pageSetUpPr fitToPage="1"/>
  </sheetPr>
  <dimension ref="B1:R53"/>
  <sheetViews>
    <sheetView workbookViewId="0">
      <selection activeCell="B5" sqref="B5:C5"/>
    </sheetView>
  </sheetViews>
  <sheetFormatPr defaultColWidth="8.85546875" defaultRowHeight="18.75" x14ac:dyDescent="0.3"/>
  <cols>
    <col min="1" max="1" width="3.140625" style="237" customWidth="1"/>
    <col min="2" max="2" width="17.140625" style="237" customWidth="1"/>
    <col min="3" max="3" width="16.28515625" style="237" customWidth="1"/>
    <col min="4" max="4" width="1.5703125" style="237" customWidth="1"/>
    <col min="5" max="5" width="23.42578125" style="237" customWidth="1"/>
    <col min="6" max="6" width="22.7109375" style="237" customWidth="1"/>
    <col min="7" max="9" width="9" style="237" bestFit="1" customWidth="1"/>
    <col min="10" max="12" width="9.7109375" style="237" bestFit="1" customWidth="1"/>
    <col min="13" max="13" width="1.5703125" style="237" customWidth="1"/>
    <col min="14" max="18" width="10.7109375" style="237" customWidth="1"/>
    <col min="19" max="16384" width="8.85546875" style="237"/>
  </cols>
  <sheetData>
    <row r="1" spans="2:18" ht="19.5" thickBot="1" x14ac:dyDescent="0.35"/>
    <row r="2" spans="2:18" ht="15" customHeight="1" x14ac:dyDescent="0.3">
      <c r="B2" s="724" t="s">
        <v>387</v>
      </c>
      <c r="C2" s="725"/>
      <c r="D2" s="238"/>
      <c r="E2" s="463" t="s">
        <v>345</v>
      </c>
      <c r="F2" s="463"/>
      <c r="G2" s="463"/>
      <c r="H2" s="463"/>
      <c r="I2" s="463"/>
      <c r="J2" s="463"/>
      <c r="K2" s="463"/>
      <c r="L2" s="463"/>
      <c r="M2" s="239"/>
      <c r="N2" s="898" t="s">
        <v>213</v>
      </c>
      <c r="O2" s="898"/>
      <c r="P2" s="898"/>
      <c r="Q2" s="898"/>
      <c r="R2" s="899"/>
    </row>
    <row r="3" spans="2:18" ht="15" customHeight="1" x14ac:dyDescent="0.3">
      <c r="B3" s="726"/>
      <c r="C3" s="727"/>
      <c r="E3" s="466"/>
      <c r="F3" s="466"/>
      <c r="G3" s="466"/>
      <c r="H3" s="466"/>
      <c r="I3" s="466"/>
      <c r="J3" s="466"/>
      <c r="K3" s="466"/>
      <c r="L3" s="466"/>
      <c r="M3" s="240"/>
      <c r="N3" s="894" t="s">
        <v>214</v>
      </c>
      <c r="O3" s="894"/>
      <c r="P3" s="894"/>
      <c r="Q3" s="900">
        <v>101</v>
      </c>
      <c r="R3" s="901"/>
    </row>
    <row r="4" spans="2:18" ht="15.6" customHeight="1" x14ac:dyDescent="0.3">
      <c r="B4" s="89" t="s">
        <v>1</v>
      </c>
      <c r="C4" s="312">
        <v>45692</v>
      </c>
      <c r="D4" s="240"/>
      <c r="E4" s="241"/>
      <c r="F4" s="241"/>
      <c r="G4" s="241"/>
      <c r="H4" s="241"/>
      <c r="I4" s="241"/>
      <c r="J4" s="241"/>
      <c r="K4" s="241"/>
      <c r="L4" s="241"/>
      <c r="M4" s="240"/>
      <c r="N4" s="896" t="s">
        <v>215</v>
      </c>
      <c r="O4" s="896"/>
      <c r="P4" s="896"/>
      <c r="Q4" s="896" t="s">
        <v>216</v>
      </c>
      <c r="R4" s="897"/>
    </row>
    <row r="5" spans="2:18" x14ac:dyDescent="0.3">
      <c r="B5" s="794" t="s">
        <v>66</v>
      </c>
      <c r="C5" s="795"/>
      <c r="E5" s="795" t="s">
        <v>67</v>
      </c>
      <c r="F5" s="795"/>
      <c r="G5" s="795"/>
      <c r="H5" s="795"/>
      <c r="I5" s="795"/>
      <c r="J5" s="795"/>
      <c r="K5" s="795"/>
      <c r="L5" s="795"/>
      <c r="N5" s="894">
        <v>2.5000000000000001E-3</v>
      </c>
      <c r="O5" s="894"/>
      <c r="P5" s="894"/>
      <c r="Q5" s="894">
        <v>5.0000000000000001E-3</v>
      </c>
      <c r="R5" s="895"/>
    </row>
    <row r="6" spans="2:18" ht="15.75" customHeight="1" x14ac:dyDescent="0.3">
      <c r="B6" s="242" t="s">
        <v>68</v>
      </c>
      <c r="C6" s="243" t="s">
        <v>217</v>
      </c>
      <c r="E6" s="243"/>
      <c r="F6" s="243" t="s">
        <v>218</v>
      </c>
      <c r="G6" s="244" t="s">
        <v>84</v>
      </c>
      <c r="H6" s="244">
        <v>0.65</v>
      </c>
      <c r="I6" s="244">
        <v>0.70000000000000018</v>
      </c>
      <c r="J6" s="244">
        <v>0.75000000000000022</v>
      </c>
      <c r="K6" s="244">
        <v>0.80000000000000027</v>
      </c>
      <c r="L6" s="244">
        <v>0.85</v>
      </c>
      <c r="N6" s="894">
        <v>5.0000000000000001E-3</v>
      </c>
      <c r="O6" s="894"/>
      <c r="P6" s="894"/>
      <c r="Q6" s="894">
        <v>0.01</v>
      </c>
      <c r="R6" s="895"/>
    </row>
    <row r="7" spans="2:18" ht="15" customHeight="1" x14ac:dyDescent="0.3">
      <c r="B7" s="245">
        <f>'2nd Liens Pricer'!A6</f>
        <v>8.75</v>
      </c>
      <c r="C7" s="99">
        <f>'2nd Liens Pricer'!H6</f>
        <v>97.25</v>
      </c>
      <c r="D7" s="246"/>
      <c r="E7" s="744" t="s">
        <v>219</v>
      </c>
      <c r="F7" s="117" t="s">
        <v>75</v>
      </c>
      <c r="G7" s="103">
        <v>0.625</v>
      </c>
      <c r="H7" s="103">
        <v>0</v>
      </c>
      <c r="I7" s="103">
        <v>-1.5</v>
      </c>
      <c r="J7" s="103">
        <v>-1.7749999999999999</v>
      </c>
      <c r="K7" s="103">
        <v>-3.625</v>
      </c>
      <c r="L7" s="103">
        <v>-5.25</v>
      </c>
      <c r="N7" s="902" t="s">
        <v>220</v>
      </c>
      <c r="O7" s="902"/>
      <c r="P7" s="902"/>
      <c r="Q7" s="902"/>
      <c r="R7" s="903"/>
    </row>
    <row r="8" spans="2:18" ht="15" customHeight="1" x14ac:dyDescent="0.3">
      <c r="B8" s="245">
        <f>'2nd Liens Pricer'!A7</f>
        <v>8.875</v>
      </c>
      <c r="C8" s="99">
        <f>'2nd Liens Pricer'!H7</f>
        <v>97.625</v>
      </c>
      <c r="D8" s="246"/>
      <c r="E8" s="744"/>
      <c r="F8" s="117" t="s">
        <v>16</v>
      </c>
      <c r="G8" s="103">
        <v>0.375</v>
      </c>
      <c r="H8" s="103">
        <v>-0.25</v>
      </c>
      <c r="I8" s="103">
        <v>-1.5</v>
      </c>
      <c r="J8" s="103">
        <v>-2.25</v>
      </c>
      <c r="K8" s="103">
        <v>-4.125</v>
      </c>
      <c r="L8" s="103">
        <v>-6.75</v>
      </c>
      <c r="N8" s="904" t="s">
        <v>19</v>
      </c>
      <c r="O8" s="904"/>
      <c r="P8" s="904"/>
      <c r="Q8" s="904"/>
      <c r="R8" s="905"/>
    </row>
    <row r="9" spans="2:18" ht="15" customHeight="1" x14ac:dyDescent="0.3">
      <c r="B9" s="245">
        <f>'2nd Liens Pricer'!A8</f>
        <v>9</v>
      </c>
      <c r="C9" s="99">
        <f>'2nd Liens Pricer'!H8</f>
        <v>98</v>
      </c>
      <c r="D9" s="246"/>
      <c r="E9" s="744"/>
      <c r="F9" s="117" t="s">
        <v>18</v>
      </c>
      <c r="G9" s="103">
        <v>0.125</v>
      </c>
      <c r="H9" s="103">
        <v>-0.5</v>
      </c>
      <c r="I9" s="103">
        <v>-2.25</v>
      </c>
      <c r="J9" s="103">
        <v>-3.5</v>
      </c>
      <c r="K9" s="103">
        <v>-5.125</v>
      </c>
      <c r="L9" s="247"/>
      <c r="N9" s="906" t="s">
        <v>21</v>
      </c>
      <c r="O9" s="906"/>
      <c r="P9" s="906"/>
      <c r="Q9" s="907">
        <v>0.125</v>
      </c>
      <c r="R9" s="908"/>
    </row>
    <row r="10" spans="2:18" ht="15" customHeight="1" x14ac:dyDescent="0.3">
      <c r="B10" s="245">
        <f>'2nd Liens Pricer'!A9</f>
        <v>9.125</v>
      </c>
      <c r="C10" s="99">
        <f>'2nd Liens Pricer'!H9</f>
        <v>98.375</v>
      </c>
      <c r="D10" s="246"/>
      <c r="E10" s="744"/>
      <c r="F10" s="117" t="s">
        <v>20</v>
      </c>
      <c r="G10" s="103">
        <v>-0.875</v>
      </c>
      <c r="H10" s="103">
        <v>-1.5</v>
      </c>
      <c r="I10" s="103">
        <v>-3.25</v>
      </c>
      <c r="J10" s="103">
        <v>-4.75</v>
      </c>
      <c r="K10" s="103">
        <v>-5.875</v>
      </c>
      <c r="L10" s="247"/>
      <c r="N10" s="906" t="s">
        <v>23</v>
      </c>
      <c r="O10" s="906"/>
      <c r="P10" s="906"/>
      <c r="Q10" s="906">
        <v>0</v>
      </c>
      <c r="R10" s="909"/>
    </row>
    <row r="11" spans="2:18" ht="15" customHeight="1" x14ac:dyDescent="0.3">
      <c r="B11" s="245">
        <f>'2nd Liens Pricer'!A10</f>
        <v>9.25</v>
      </c>
      <c r="C11" s="99">
        <f>'2nd Liens Pricer'!H10</f>
        <v>98.75</v>
      </c>
      <c r="D11" s="246"/>
      <c r="E11" s="744"/>
      <c r="F11" s="117" t="s">
        <v>22</v>
      </c>
      <c r="G11" s="103">
        <v>-2.125</v>
      </c>
      <c r="H11" s="103">
        <v>-2.5</v>
      </c>
      <c r="I11" s="103">
        <v>-4.5</v>
      </c>
      <c r="J11" s="103">
        <v>-6.75</v>
      </c>
      <c r="K11" s="103">
        <v>-8.125</v>
      </c>
      <c r="L11" s="247"/>
      <c r="N11" s="906" t="s">
        <v>25</v>
      </c>
      <c r="O11" s="906"/>
      <c r="P11" s="906"/>
      <c r="Q11" s="906" t="s">
        <v>212</v>
      </c>
      <c r="R11" s="909"/>
    </row>
    <row r="12" spans="2:18" ht="15" customHeight="1" x14ac:dyDescent="0.3">
      <c r="B12" s="245">
        <f>'2nd Liens Pricer'!A11</f>
        <v>9.375</v>
      </c>
      <c r="C12" s="99">
        <f>'2nd Liens Pricer'!H11</f>
        <v>99</v>
      </c>
      <c r="D12" s="246"/>
      <c r="E12" s="795" t="s">
        <v>82</v>
      </c>
      <c r="F12" s="795"/>
      <c r="G12" s="795"/>
      <c r="H12" s="795"/>
      <c r="I12" s="795"/>
      <c r="J12" s="795"/>
      <c r="K12" s="795"/>
      <c r="L12" s="795"/>
      <c r="N12" s="748" t="s">
        <v>221</v>
      </c>
      <c r="O12" s="748"/>
      <c r="P12" s="748"/>
      <c r="Q12" s="748"/>
      <c r="R12" s="749"/>
    </row>
    <row r="13" spans="2:18" ht="15" customHeight="1" x14ac:dyDescent="0.3">
      <c r="B13" s="245">
        <f>'2nd Liens Pricer'!A12</f>
        <v>9.5</v>
      </c>
      <c r="C13" s="99">
        <f>'2nd Liens Pricer'!H12</f>
        <v>99.25</v>
      </c>
      <c r="D13" s="246"/>
      <c r="E13" s="243"/>
      <c r="F13" s="243" t="s">
        <v>218</v>
      </c>
      <c r="G13" s="244">
        <v>0.60000000000000009</v>
      </c>
      <c r="H13" s="244">
        <v>0.65000000000000013</v>
      </c>
      <c r="I13" s="244">
        <v>0.70000000000000018</v>
      </c>
      <c r="J13" s="244">
        <v>0.75000000000000022</v>
      </c>
      <c r="K13" s="244">
        <v>0.80000000000000027</v>
      </c>
      <c r="L13" s="244">
        <v>0.85</v>
      </c>
      <c r="N13" s="750" t="s">
        <v>222</v>
      </c>
      <c r="O13" s="750"/>
      <c r="P13" s="750"/>
      <c r="Q13" s="750"/>
      <c r="R13" s="751"/>
    </row>
    <row r="14" spans="2:18" ht="15" customHeight="1" x14ac:dyDescent="0.3">
      <c r="B14" s="245">
        <f>'2nd Liens Pricer'!A13</f>
        <v>9.625</v>
      </c>
      <c r="C14" s="99">
        <f>'2nd Liens Pricer'!H13</f>
        <v>99.5</v>
      </c>
      <c r="D14" s="246"/>
      <c r="E14" s="744" t="s">
        <v>223</v>
      </c>
      <c r="F14" s="744"/>
      <c r="G14" s="103">
        <v>0.125</v>
      </c>
      <c r="H14" s="103">
        <v>0.125</v>
      </c>
      <c r="I14" s="103">
        <v>0.125</v>
      </c>
      <c r="J14" s="103">
        <v>0.125</v>
      </c>
      <c r="K14" s="103">
        <v>0.125</v>
      </c>
      <c r="L14" s="103">
        <v>0.125</v>
      </c>
      <c r="N14" s="712" t="s">
        <v>26</v>
      </c>
      <c r="O14" s="712"/>
      <c r="P14" s="712"/>
      <c r="Q14" s="712"/>
      <c r="R14" s="713"/>
    </row>
    <row r="15" spans="2:18" ht="15" customHeight="1" x14ac:dyDescent="0.3">
      <c r="B15" s="245">
        <f>'2nd Liens Pricer'!A14</f>
        <v>9.75</v>
      </c>
      <c r="C15" s="99">
        <f>'2nd Liens Pricer'!H14</f>
        <v>99.75</v>
      </c>
      <c r="D15" s="246"/>
      <c r="E15" s="744" t="s">
        <v>224</v>
      </c>
      <c r="F15" s="744"/>
      <c r="G15" s="103">
        <v>-0.25</v>
      </c>
      <c r="H15" s="103">
        <v>-0.25</v>
      </c>
      <c r="I15" s="103">
        <v>-0.375</v>
      </c>
      <c r="J15" s="103">
        <v>-0.375</v>
      </c>
      <c r="K15" s="103">
        <v>-0.5</v>
      </c>
      <c r="L15" s="103">
        <v>-0.5</v>
      </c>
      <c r="N15" s="750" t="s">
        <v>168</v>
      </c>
      <c r="O15" s="750"/>
      <c r="P15" s="750"/>
      <c r="Q15" s="761">
        <v>-0.25</v>
      </c>
      <c r="R15" s="762"/>
    </row>
    <row r="16" spans="2:18" ht="15" customHeight="1" x14ac:dyDescent="0.3">
      <c r="B16" s="245">
        <f>'2nd Liens Pricer'!A15</f>
        <v>9.875</v>
      </c>
      <c r="C16" s="99">
        <f>'2nd Liens Pricer'!H15</f>
        <v>100</v>
      </c>
      <c r="D16" s="246"/>
      <c r="E16" s="744" t="s">
        <v>225</v>
      </c>
      <c r="F16" s="744"/>
      <c r="G16" s="103">
        <v>-0.125</v>
      </c>
      <c r="H16" s="103">
        <v>-0.125</v>
      </c>
      <c r="I16" s="103">
        <v>-0.25</v>
      </c>
      <c r="J16" s="103">
        <v>-0.5</v>
      </c>
      <c r="K16" s="103">
        <v>-0.5</v>
      </c>
      <c r="L16" s="103">
        <v>-0.625</v>
      </c>
      <c r="N16" s="750" t="s">
        <v>21</v>
      </c>
      <c r="O16" s="750"/>
      <c r="P16" s="750"/>
      <c r="Q16" s="761">
        <v>-0.375</v>
      </c>
      <c r="R16" s="762"/>
    </row>
    <row r="17" spans="2:18" ht="15" customHeight="1" x14ac:dyDescent="0.3">
      <c r="B17" s="245">
        <f>'2nd Liens Pricer'!A16</f>
        <v>10</v>
      </c>
      <c r="C17" s="99">
        <f>'2nd Liens Pricer'!H16</f>
        <v>100.25</v>
      </c>
      <c r="D17" s="246"/>
      <c r="E17" s="744" t="s">
        <v>226</v>
      </c>
      <c r="F17" s="744"/>
      <c r="G17" s="103">
        <v>-0.625</v>
      </c>
      <c r="H17" s="103">
        <v>-0.625</v>
      </c>
      <c r="I17" s="103">
        <v>-1</v>
      </c>
      <c r="J17" s="103">
        <v>-1</v>
      </c>
      <c r="K17" s="103">
        <v>-1.25</v>
      </c>
      <c r="L17" s="103">
        <v>-1.25</v>
      </c>
      <c r="N17" s="750" t="s">
        <v>28</v>
      </c>
      <c r="O17" s="750"/>
      <c r="P17" s="750"/>
      <c r="Q17" s="761">
        <v>-0.25</v>
      </c>
      <c r="R17" s="762"/>
    </row>
    <row r="18" spans="2:18" ht="15" customHeight="1" x14ac:dyDescent="0.3">
      <c r="B18" s="245">
        <f>'2nd Liens Pricer'!A17</f>
        <v>10.125</v>
      </c>
      <c r="C18" s="99">
        <f>'2nd Liens Pricer'!H17</f>
        <v>100.5</v>
      </c>
      <c r="D18" s="246"/>
      <c r="E18" s="744" t="s">
        <v>227</v>
      </c>
      <c r="F18" s="744"/>
      <c r="G18" s="103">
        <v>-0.5</v>
      </c>
      <c r="H18" s="103">
        <v>-0.5</v>
      </c>
      <c r="I18" s="103">
        <v>-0.5</v>
      </c>
      <c r="J18" s="103">
        <v>-0.5</v>
      </c>
      <c r="K18" s="103">
        <v>-0.5</v>
      </c>
      <c r="L18" s="103">
        <v>-0.5</v>
      </c>
      <c r="N18" s="910" t="s">
        <v>83</v>
      </c>
      <c r="O18" s="910"/>
      <c r="P18" s="910"/>
      <c r="Q18" s="910"/>
      <c r="R18" s="911"/>
    </row>
    <row r="19" spans="2:18" ht="15" customHeight="1" x14ac:dyDescent="0.3">
      <c r="B19" s="245">
        <f>'2nd Liens Pricer'!A18</f>
        <v>10.25</v>
      </c>
      <c r="C19" s="99">
        <f>'2nd Liens Pricer'!H18</f>
        <v>100.75</v>
      </c>
      <c r="D19" s="246"/>
      <c r="E19" s="744" t="s">
        <v>228</v>
      </c>
      <c r="F19" s="744"/>
      <c r="G19" s="103">
        <v>-0.5</v>
      </c>
      <c r="H19" s="103">
        <v>-0.5</v>
      </c>
      <c r="I19" s="103">
        <v>-0.5</v>
      </c>
      <c r="J19" s="103">
        <v>-0.5</v>
      </c>
      <c r="K19" s="103">
        <v>-0.5</v>
      </c>
      <c r="L19" s="103">
        <v>-0.5</v>
      </c>
      <c r="N19" s="837" t="s">
        <v>229</v>
      </c>
      <c r="O19" s="838"/>
      <c r="P19" s="838"/>
      <c r="Q19" s="838"/>
      <c r="R19" s="839"/>
    </row>
    <row r="20" spans="2:18" ht="15" customHeight="1" x14ac:dyDescent="0.3">
      <c r="B20" s="245">
        <f>'2nd Liens Pricer'!A19</f>
        <v>10.375</v>
      </c>
      <c r="C20" s="99">
        <f>'2nd Liens Pricer'!H19</f>
        <v>101</v>
      </c>
      <c r="D20" s="246"/>
      <c r="E20" s="744" t="s">
        <v>230</v>
      </c>
      <c r="F20" s="744"/>
      <c r="G20" s="103">
        <v>-0.25</v>
      </c>
      <c r="H20" s="103">
        <v>-0.25</v>
      </c>
      <c r="I20" s="103">
        <v>-0.25</v>
      </c>
      <c r="J20" s="103">
        <v>-0.25</v>
      </c>
      <c r="K20" s="103">
        <v>-0.25</v>
      </c>
      <c r="L20" s="103">
        <v>-0.25</v>
      </c>
      <c r="N20" s="912" t="s">
        <v>43</v>
      </c>
      <c r="O20" s="913"/>
      <c r="P20" s="913"/>
      <c r="Q20" s="913"/>
      <c r="R20" s="914"/>
    </row>
    <row r="21" spans="2:18" ht="15" customHeight="1" x14ac:dyDescent="0.3">
      <c r="B21" s="245">
        <f>'2nd Liens Pricer'!A20</f>
        <v>10.5</v>
      </c>
      <c r="C21" s="99">
        <f>'2nd Liens Pricer'!H20</f>
        <v>101.25</v>
      </c>
      <c r="D21" s="246"/>
      <c r="E21" s="744" t="s">
        <v>231</v>
      </c>
      <c r="F21" s="744"/>
      <c r="G21" s="103">
        <v>-0.25</v>
      </c>
      <c r="H21" s="103">
        <v>-0.25</v>
      </c>
      <c r="I21" s="103">
        <v>-0.25</v>
      </c>
      <c r="J21" s="103">
        <v>-0.25</v>
      </c>
      <c r="K21" s="103">
        <v>-0.375</v>
      </c>
      <c r="L21" s="103">
        <v>-0.375</v>
      </c>
      <c r="N21" s="915"/>
      <c r="O21" s="916"/>
      <c r="P21" s="916"/>
      <c r="Q21" s="916"/>
      <c r="R21" s="917"/>
    </row>
    <row r="22" spans="2:18" ht="15" customHeight="1" x14ac:dyDescent="0.3">
      <c r="B22" s="245">
        <f>'2nd Liens Pricer'!A21</f>
        <v>10.625</v>
      </c>
      <c r="C22" s="99">
        <f>'2nd Liens Pricer'!H21</f>
        <v>101.5</v>
      </c>
      <c r="D22" s="246"/>
      <c r="E22" s="744" t="s">
        <v>232</v>
      </c>
      <c r="F22" s="744"/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N22" s="912" t="s">
        <v>45</v>
      </c>
      <c r="O22" s="913"/>
      <c r="P22" s="913"/>
      <c r="Q22" s="913"/>
      <c r="R22" s="914"/>
    </row>
    <row r="23" spans="2:18" ht="15" customHeight="1" x14ac:dyDescent="0.3">
      <c r="B23" s="245">
        <f>'2nd Liens Pricer'!A22</f>
        <v>10.75</v>
      </c>
      <c r="C23" s="99">
        <f>'2nd Liens Pricer'!H22</f>
        <v>101.75</v>
      </c>
      <c r="D23" s="246"/>
      <c r="E23" s="744" t="s">
        <v>233</v>
      </c>
      <c r="F23" s="744"/>
      <c r="G23" s="103">
        <v>-0.25</v>
      </c>
      <c r="H23" s="103">
        <v>-0.25</v>
      </c>
      <c r="I23" s="103">
        <v>-0.25</v>
      </c>
      <c r="J23" s="103">
        <v>-0.25</v>
      </c>
      <c r="K23" s="103">
        <v>-0.25</v>
      </c>
      <c r="L23" s="103">
        <v>-0.25</v>
      </c>
      <c r="N23" s="915"/>
      <c r="O23" s="916"/>
      <c r="P23" s="916"/>
      <c r="Q23" s="916"/>
      <c r="R23" s="917"/>
    </row>
    <row r="24" spans="2:18" ht="15" customHeight="1" x14ac:dyDescent="0.3">
      <c r="B24" s="245">
        <f>'2nd Liens Pricer'!A23</f>
        <v>10.875</v>
      </c>
      <c r="C24" s="99">
        <f>'2nd Liens Pricer'!H23</f>
        <v>102</v>
      </c>
      <c r="D24" s="246"/>
      <c r="E24" s="744" t="s">
        <v>234</v>
      </c>
      <c r="F24" s="744"/>
      <c r="G24" s="103">
        <v>-0.375</v>
      </c>
      <c r="H24" s="103">
        <v>-0.375</v>
      </c>
      <c r="I24" s="103">
        <v>-0.375</v>
      </c>
      <c r="J24" s="103">
        <v>-0.375</v>
      </c>
      <c r="K24" s="103">
        <v>-0.375</v>
      </c>
      <c r="L24" s="103">
        <v>-0.375</v>
      </c>
      <c r="N24" s="699" t="s">
        <v>235</v>
      </c>
      <c r="O24" s="918"/>
      <c r="P24" s="918"/>
      <c r="Q24" s="918"/>
      <c r="R24" s="919"/>
    </row>
    <row r="25" spans="2:18" ht="15" customHeight="1" x14ac:dyDescent="0.3">
      <c r="B25" s="245">
        <f>'2nd Liens Pricer'!A24</f>
        <v>11</v>
      </c>
      <c r="C25" s="99">
        <f>'2nd Liens Pricer'!H24</f>
        <v>102.25</v>
      </c>
      <c r="D25" s="246"/>
      <c r="E25" s="744" t="s">
        <v>236</v>
      </c>
      <c r="F25" s="744"/>
      <c r="G25" s="103">
        <v>-0.5</v>
      </c>
      <c r="H25" s="103">
        <v>-0.5</v>
      </c>
      <c r="I25" s="103">
        <v>-0.5</v>
      </c>
      <c r="J25" s="103">
        <v>-0.5</v>
      </c>
      <c r="K25" s="103">
        <v>-0.5</v>
      </c>
      <c r="L25" s="103">
        <v>-0.5</v>
      </c>
      <c r="N25" s="837" t="s">
        <v>49</v>
      </c>
      <c r="O25" s="838"/>
      <c r="P25" s="838"/>
      <c r="Q25" s="838"/>
      <c r="R25" s="839"/>
    </row>
    <row r="26" spans="2:18" x14ac:dyDescent="0.3">
      <c r="B26" s="245">
        <f>'2nd Liens Pricer'!A25</f>
        <v>11.125</v>
      </c>
      <c r="C26" s="99">
        <f>'2nd Liens Pricer'!H25</f>
        <v>102.5</v>
      </c>
      <c r="D26" s="246"/>
      <c r="E26" s="248"/>
      <c r="F26" s="249"/>
      <c r="G26" s="250"/>
      <c r="H26" s="250"/>
      <c r="I26" s="250"/>
      <c r="J26" s="250"/>
      <c r="K26" s="250"/>
      <c r="L26" s="251"/>
      <c r="N26" s="924" t="s">
        <v>366</v>
      </c>
      <c r="O26" s="925"/>
      <c r="P26" s="925"/>
      <c r="Q26" s="925"/>
      <c r="R26" s="926"/>
    </row>
    <row r="27" spans="2:18" ht="15" customHeight="1" x14ac:dyDescent="0.3">
      <c r="B27" s="245">
        <f>'2nd Liens Pricer'!A26</f>
        <v>11.25</v>
      </c>
      <c r="C27" s="99">
        <f>'2nd Liens Pricer'!H26</f>
        <v>102.75</v>
      </c>
      <c r="D27" s="246"/>
      <c r="E27" s="252"/>
      <c r="F27" s="253"/>
      <c r="G27" s="254"/>
      <c r="H27" s="254"/>
      <c r="I27" s="254"/>
      <c r="J27" s="254"/>
      <c r="K27" s="254"/>
      <c r="L27" s="255"/>
      <c r="N27" s="837" t="s">
        <v>237</v>
      </c>
      <c r="O27" s="838"/>
      <c r="P27" s="838"/>
      <c r="Q27" s="838"/>
      <c r="R27" s="839"/>
    </row>
    <row r="28" spans="2:18" ht="15" customHeight="1" x14ac:dyDescent="0.3">
      <c r="B28" s="245">
        <f>'2nd Liens Pricer'!A27</f>
        <v>11.375</v>
      </c>
      <c r="C28" s="99">
        <f>'2nd Liens Pricer'!H27</f>
        <v>103</v>
      </c>
      <c r="D28" s="246"/>
      <c r="E28" s="252"/>
      <c r="F28" s="253"/>
      <c r="G28" s="254"/>
      <c r="H28" s="254"/>
      <c r="I28" s="254"/>
      <c r="J28" s="254"/>
      <c r="K28" s="254"/>
      <c r="L28" s="255"/>
      <c r="N28" s="924" t="s">
        <v>397</v>
      </c>
      <c r="O28" s="925"/>
      <c r="P28" s="925"/>
      <c r="Q28" s="925"/>
      <c r="R28" s="926"/>
    </row>
    <row r="29" spans="2:18" ht="15" customHeight="1" x14ac:dyDescent="0.3">
      <c r="B29" s="245">
        <f>'2nd Liens Pricer'!A28</f>
        <v>11.5</v>
      </c>
      <c r="C29" s="99">
        <f>'2nd Liens Pricer'!H28</f>
        <v>103.25</v>
      </c>
      <c r="D29" s="246"/>
      <c r="E29" s="252"/>
      <c r="F29" s="253"/>
      <c r="G29" s="254"/>
      <c r="H29" s="254"/>
      <c r="I29" s="254"/>
      <c r="J29" s="254"/>
      <c r="K29" s="254"/>
      <c r="L29" s="255"/>
      <c r="N29" s="837" t="s">
        <v>238</v>
      </c>
      <c r="O29" s="838"/>
      <c r="P29" s="838"/>
      <c r="Q29" s="838"/>
      <c r="R29" s="839"/>
    </row>
    <row r="30" spans="2:18" ht="15" customHeight="1" x14ac:dyDescent="0.3">
      <c r="B30" s="245">
        <f>'2nd Liens Pricer'!A29</f>
        <v>11.625</v>
      </c>
      <c r="C30" s="99">
        <f>'2nd Liens Pricer'!H29</f>
        <v>103.5</v>
      </c>
      <c r="D30" s="246"/>
      <c r="E30" s="252"/>
      <c r="F30" s="253"/>
      <c r="G30" s="256"/>
      <c r="H30" s="254"/>
      <c r="I30" s="254"/>
      <c r="J30" s="254"/>
      <c r="K30" s="254"/>
      <c r="L30" s="255"/>
      <c r="N30" s="924" t="s">
        <v>239</v>
      </c>
      <c r="O30" s="925"/>
      <c r="P30" s="925"/>
      <c r="Q30" s="925"/>
      <c r="R30" s="926"/>
    </row>
    <row r="31" spans="2:18" x14ac:dyDescent="0.3">
      <c r="B31" s="245">
        <f>'2nd Liens Pricer'!A30</f>
        <v>11.75</v>
      </c>
      <c r="C31" s="99">
        <f>'2nd Liens Pricer'!H30</f>
        <v>103.75</v>
      </c>
      <c r="D31" s="246"/>
      <c r="E31" s="252"/>
      <c r="F31" s="253"/>
      <c r="G31" s="254"/>
      <c r="H31" s="254"/>
      <c r="I31" s="254"/>
      <c r="J31" s="254"/>
      <c r="K31" s="254"/>
      <c r="L31" s="255"/>
      <c r="N31" s="837" t="s">
        <v>240</v>
      </c>
      <c r="O31" s="838"/>
      <c r="P31" s="838"/>
      <c r="Q31" s="838"/>
      <c r="R31" s="839"/>
    </row>
    <row r="32" spans="2:18" ht="15" customHeight="1" x14ac:dyDescent="0.3">
      <c r="B32" s="245">
        <f>'2nd Liens Pricer'!A31</f>
        <v>11.875</v>
      </c>
      <c r="C32" s="99">
        <f>'2nd Liens Pricer'!H31</f>
        <v>104</v>
      </c>
      <c r="D32" s="246"/>
      <c r="E32" s="252"/>
      <c r="F32" s="253"/>
      <c r="G32" s="254"/>
      <c r="H32" s="254"/>
      <c r="I32" s="254"/>
      <c r="J32" s="254"/>
      <c r="K32" s="254"/>
      <c r="L32" s="255"/>
      <c r="N32" s="927" t="s">
        <v>241</v>
      </c>
      <c r="O32" s="928"/>
      <c r="P32" s="928"/>
      <c r="Q32" s="928"/>
      <c r="R32" s="929"/>
    </row>
    <row r="33" spans="2:18" x14ac:dyDescent="0.3">
      <c r="B33" s="245">
        <f>'2nd Liens Pricer'!A32</f>
        <v>12</v>
      </c>
      <c r="C33" s="99">
        <f>'2nd Liens Pricer'!H32</f>
        <v>104.25</v>
      </c>
      <c r="D33" s="246"/>
      <c r="E33" s="252"/>
      <c r="F33" s="253"/>
      <c r="G33" s="254"/>
      <c r="H33" s="254"/>
      <c r="I33" s="254"/>
      <c r="J33" s="254"/>
      <c r="K33" s="254"/>
      <c r="L33" s="255"/>
      <c r="N33" s="923" t="s">
        <v>242</v>
      </c>
      <c r="O33" s="777"/>
      <c r="P33" s="777"/>
      <c r="Q33" s="777"/>
      <c r="R33" s="778"/>
    </row>
    <row r="34" spans="2:18" x14ac:dyDescent="0.3">
      <c r="B34" s="245">
        <f>'2nd Liens Pricer'!A33</f>
        <v>12.125</v>
      </c>
      <c r="C34" s="99">
        <f>'2nd Liens Pricer'!H33</f>
        <v>104.5</v>
      </c>
      <c r="E34" s="252"/>
      <c r="F34" s="253"/>
      <c r="G34" s="254"/>
      <c r="H34" s="254"/>
      <c r="I34" s="254"/>
      <c r="J34" s="254"/>
      <c r="K34" s="254"/>
      <c r="L34" s="255"/>
      <c r="N34" s="923" t="s">
        <v>243</v>
      </c>
      <c r="O34" s="777"/>
      <c r="P34" s="777"/>
      <c r="Q34" s="777"/>
      <c r="R34" s="778"/>
    </row>
    <row r="35" spans="2:18" ht="15" customHeight="1" x14ac:dyDescent="0.3">
      <c r="B35" s="245">
        <f>'2nd Liens Pricer'!A34</f>
        <v>12.25</v>
      </c>
      <c r="C35" s="99">
        <f>'2nd Liens Pricer'!H34</f>
        <v>104.75</v>
      </c>
      <c r="E35" s="920"/>
      <c r="F35" s="921"/>
      <c r="G35" s="921"/>
      <c r="H35" s="921"/>
      <c r="I35" s="921"/>
      <c r="J35" s="921"/>
      <c r="K35" s="921"/>
      <c r="L35" s="922"/>
      <c r="N35" s="923" t="s">
        <v>244</v>
      </c>
      <c r="O35" s="777"/>
      <c r="P35" s="777"/>
      <c r="Q35" s="777"/>
      <c r="R35" s="778"/>
    </row>
    <row r="36" spans="2:18" ht="20.45" customHeight="1" x14ac:dyDescent="0.3">
      <c r="B36" s="245">
        <f>'2nd Liens Pricer'!A35</f>
        <v>12.375</v>
      </c>
      <c r="C36" s="99">
        <f>'2nd Liens Pricer'!H35</f>
        <v>105</v>
      </c>
      <c r="E36" s="920" t="s">
        <v>31</v>
      </c>
      <c r="F36" s="921"/>
      <c r="G36" s="921"/>
      <c r="H36" s="921"/>
      <c r="I36" s="921"/>
      <c r="J36" s="921"/>
      <c r="K36" s="921"/>
      <c r="L36" s="922"/>
      <c r="N36" s="923" t="s">
        <v>245</v>
      </c>
      <c r="O36" s="777"/>
      <c r="P36" s="777"/>
      <c r="Q36" s="777"/>
      <c r="R36" s="778"/>
    </row>
    <row r="37" spans="2:18" ht="15" customHeight="1" x14ac:dyDescent="0.3">
      <c r="B37" s="245">
        <f>'2nd Liens Pricer'!A36</f>
        <v>12.5</v>
      </c>
      <c r="C37" s="99">
        <f>'2nd Liens Pricer'!H36</f>
        <v>105.25</v>
      </c>
      <c r="E37" s="920" t="s">
        <v>32</v>
      </c>
      <c r="F37" s="921"/>
      <c r="G37" s="921"/>
      <c r="H37" s="921"/>
      <c r="I37" s="921"/>
      <c r="J37" s="921"/>
      <c r="K37" s="921"/>
      <c r="L37" s="922"/>
      <c r="N37" s="923" t="s">
        <v>246</v>
      </c>
      <c r="O37" s="777"/>
      <c r="P37" s="777"/>
      <c r="Q37" s="777"/>
      <c r="R37" s="778"/>
    </row>
    <row r="38" spans="2:18" x14ac:dyDescent="0.3">
      <c r="B38" s="245">
        <f>'2nd Liens Pricer'!A37</f>
        <v>12.625</v>
      </c>
      <c r="C38" s="99">
        <f>'2nd Liens Pricer'!H37</f>
        <v>105.5</v>
      </c>
      <c r="E38" s="920" t="s">
        <v>33</v>
      </c>
      <c r="F38" s="921"/>
      <c r="G38" s="921"/>
      <c r="H38" s="921"/>
      <c r="I38" s="921"/>
      <c r="J38" s="921"/>
      <c r="K38" s="921"/>
      <c r="L38" s="922"/>
      <c r="N38" s="930" t="s">
        <v>247</v>
      </c>
      <c r="O38" s="931"/>
      <c r="P38" s="931"/>
      <c r="Q38" s="931"/>
      <c r="R38" s="932"/>
    </row>
    <row r="39" spans="2:18" x14ac:dyDescent="0.3">
      <c r="B39" s="245">
        <f>'2nd Liens Pricer'!A38</f>
        <v>12.75</v>
      </c>
      <c r="C39" s="99">
        <f>'2nd Liens Pricer'!H38</f>
        <v>105.75</v>
      </c>
      <c r="E39" s="920" t="s">
        <v>248</v>
      </c>
      <c r="F39" s="921"/>
      <c r="G39" s="921"/>
      <c r="H39" s="921"/>
      <c r="I39" s="921"/>
      <c r="J39" s="921"/>
      <c r="K39" s="921"/>
      <c r="L39" s="922"/>
      <c r="N39" s="837" t="s">
        <v>52</v>
      </c>
      <c r="O39" s="838"/>
      <c r="P39" s="838"/>
      <c r="Q39" s="838"/>
      <c r="R39" s="839"/>
    </row>
    <row r="40" spans="2:18" x14ac:dyDescent="0.3">
      <c r="B40" s="245">
        <f>'2nd Liens Pricer'!A39</f>
        <v>12.875</v>
      </c>
      <c r="C40" s="99">
        <f>'2nd Liens Pricer'!H39</f>
        <v>106</v>
      </c>
      <c r="E40" s="920" t="s">
        <v>249</v>
      </c>
      <c r="F40" s="921"/>
      <c r="G40" s="921"/>
      <c r="H40" s="921"/>
      <c r="I40" s="921"/>
      <c r="J40" s="921"/>
      <c r="K40" s="921"/>
      <c r="L40" s="922"/>
      <c r="N40" s="927" t="s">
        <v>106</v>
      </c>
      <c r="O40" s="928"/>
      <c r="P40" s="928"/>
      <c r="Q40" s="928"/>
      <c r="R40" s="929"/>
    </row>
    <row r="41" spans="2:18" ht="19.5" thickBot="1" x14ac:dyDescent="0.35">
      <c r="B41" s="245">
        <f>'2nd Liens Pricer'!A40</f>
        <v>13</v>
      </c>
      <c r="C41" s="99">
        <f>'2nd Liens Pricer'!H40</f>
        <v>106.25</v>
      </c>
      <c r="E41" s="920" t="s">
        <v>38</v>
      </c>
      <c r="F41" s="921"/>
      <c r="G41" s="921"/>
      <c r="H41" s="921"/>
      <c r="I41" s="921"/>
      <c r="J41" s="921"/>
      <c r="K41" s="921"/>
      <c r="L41" s="922"/>
      <c r="N41" s="923" t="s">
        <v>56</v>
      </c>
      <c r="O41" s="777"/>
      <c r="P41" s="777"/>
      <c r="Q41" s="777"/>
      <c r="R41" s="778"/>
    </row>
    <row r="42" spans="2:18" ht="18.75" customHeight="1" x14ac:dyDescent="0.3">
      <c r="B42" s="245">
        <f>'2nd Liens Pricer'!A41</f>
        <v>13.125</v>
      </c>
      <c r="C42" s="257">
        <f>'2nd Liens Pricer'!H41</f>
        <v>106.5</v>
      </c>
      <c r="D42" s="933" t="s">
        <v>250</v>
      </c>
      <c r="E42" s="934"/>
      <c r="F42" s="934"/>
      <c r="G42" s="934"/>
      <c r="H42" s="934"/>
      <c r="I42" s="934"/>
      <c r="J42" s="934"/>
      <c r="K42" s="934"/>
      <c r="L42" s="934"/>
      <c r="M42" s="935"/>
      <c r="N42" s="942" t="s">
        <v>363</v>
      </c>
      <c r="O42" s="942"/>
      <c r="P42" s="942"/>
      <c r="Q42" s="942"/>
      <c r="R42" s="943"/>
    </row>
    <row r="43" spans="2:18" ht="20.45" customHeight="1" thickBot="1" x14ac:dyDescent="0.35">
      <c r="B43" s="245">
        <f>'2nd Liens Pricer'!A42</f>
        <v>13.25</v>
      </c>
      <c r="C43" s="257">
        <f>'2nd Liens Pricer'!H42</f>
        <v>106.75</v>
      </c>
      <c r="D43" s="936"/>
      <c r="E43" s="937"/>
      <c r="F43" s="937"/>
      <c r="G43" s="937"/>
      <c r="H43" s="937"/>
      <c r="I43" s="937"/>
      <c r="J43" s="937"/>
      <c r="K43" s="937"/>
      <c r="L43" s="937"/>
      <c r="M43" s="938"/>
      <c r="N43" s="944" t="s">
        <v>251</v>
      </c>
      <c r="O43" s="944"/>
      <c r="P43" s="944"/>
      <c r="Q43" s="944"/>
      <c r="R43" s="945"/>
    </row>
    <row r="44" spans="2:18" x14ac:dyDescent="0.3">
      <c r="B44" s="245">
        <f>'2nd Liens Pricer'!A43</f>
        <v>13.375</v>
      </c>
      <c r="C44" s="257">
        <f>'2nd Liens Pricer'!H43</f>
        <v>107</v>
      </c>
      <c r="D44" s="936"/>
      <c r="E44" s="937"/>
      <c r="F44" s="937"/>
      <c r="G44" s="937"/>
      <c r="H44" s="937"/>
      <c r="I44" s="937"/>
      <c r="J44" s="937"/>
      <c r="K44" s="937"/>
      <c r="L44" s="937"/>
      <c r="M44" s="938"/>
      <c r="N44" s="86"/>
      <c r="O44" s="258"/>
      <c r="P44" s="258"/>
      <c r="Q44" s="258"/>
      <c r="R44" s="259"/>
    </row>
    <row r="45" spans="2:18" x14ac:dyDescent="0.3">
      <c r="B45" s="245">
        <f>'2nd Liens Pricer'!A44</f>
        <v>13.5</v>
      </c>
      <c r="C45" s="257">
        <f>'2nd Liens Pricer'!H44</f>
        <v>107.25</v>
      </c>
      <c r="D45" s="936"/>
      <c r="E45" s="937"/>
      <c r="F45" s="937"/>
      <c r="G45" s="937"/>
      <c r="H45" s="937"/>
      <c r="I45" s="937"/>
      <c r="J45" s="937"/>
      <c r="K45" s="937"/>
      <c r="L45" s="937"/>
      <c r="M45" s="938"/>
      <c r="N45" s="86"/>
      <c r="O45" s="260"/>
      <c r="P45" s="258"/>
      <c r="Q45" s="258"/>
      <c r="R45" s="259"/>
    </row>
    <row r="46" spans="2:18" x14ac:dyDescent="0.3">
      <c r="B46" s="245">
        <f>'2nd Liens Pricer'!A45</f>
        <v>13.625</v>
      </c>
      <c r="C46" s="257">
        <f>'2nd Liens Pricer'!H45</f>
        <v>107.5</v>
      </c>
      <c r="D46" s="936"/>
      <c r="E46" s="937"/>
      <c r="F46" s="937"/>
      <c r="G46" s="937"/>
      <c r="H46" s="937"/>
      <c r="I46" s="937"/>
      <c r="J46" s="937"/>
      <c r="K46" s="937"/>
      <c r="L46" s="937"/>
      <c r="M46" s="938"/>
      <c r="N46" s="258"/>
      <c r="O46" s="258"/>
      <c r="P46" s="258"/>
      <c r="Q46" s="258"/>
      <c r="R46" s="259"/>
    </row>
    <row r="47" spans="2:18" x14ac:dyDescent="0.3">
      <c r="B47" s="245">
        <f>'2nd Liens Pricer'!A46</f>
        <v>13.75</v>
      </c>
      <c r="C47" s="257">
        <f>'2nd Liens Pricer'!H46</f>
        <v>107.75</v>
      </c>
      <c r="D47" s="936"/>
      <c r="E47" s="937"/>
      <c r="F47" s="937"/>
      <c r="G47" s="937"/>
      <c r="H47" s="937"/>
      <c r="I47" s="937"/>
      <c r="J47" s="937"/>
      <c r="K47" s="937"/>
      <c r="L47" s="937"/>
      <c r="M47" s="938"/>
      <c r="N47" s="258"/>
      <c r="O47" s="258"/>
      <c r="P47" s="258"/>
      <c r="Q47" s="258"/>
      <c r="R47" s="259"/>
    </row>
    <row r="48" spans="2:18" x14ac:dyDescent="0.3">
      <c r="B48" s="245">
        <f>'2nd Liens Pricer'!A47</f>
        <v>13.875</v>
      </c>
      <c r="C48" s="257">
        <f>'2nd Liens Pricer'!H47</f>
        <v>108</v>
      </c>
      <c r="D48" s="936"/>
      <c r="E48" s="937"/>
      <c r="F48" s="937"/>
      <c r="G48" s="937"/>
      <c r="H48" s="937"/>
      <c r="I48" s="937"/>
      <c r="J48" s="937"/>
      <c r="K48" s="937"/>
      <c r="L48" s="937"/>
      <c r="M48" s="938"/>
      <c r="N48" s="258"/>
      <c r="O48" s="258"/>
      <c r="P48" s="258"/>
      <c r="Q48" s="258"/>
      <c r="R48" s="259"/>
    </row>
    <row r="49" spans="2:18" x14ac:dyDescent="0.3">
      <c r="B49" s="245">
        <f>'2nd Liens Pricer'!A48</f>
        <v>14</v>
      </c>
      <c r="C49" s="257">
        <f>'2nd Liens Pricer'!H48</f>
        <v>108.25</v>
      </c>
      <c r="D49" s="936"/>
      <c r="E49" s="937"/>
      <c r="F49" s="937"/>
      <c r="G49" s="937"/>
      <c r="H49" s="937"/>
      <c r="I49" s="937"/>
      <c r="J49" s="937"/>
      <c r="K49" s="937"/>
      <c r="L49" s="937"/>
      <c r="M49" s="938"/>
      <c r="N49" s="258"/>
      <c r="O49" s="258"/>
      <c r="P49" s="258"/>
      <c r="Q49" s="258"/>
      <c r="R49" s="259"/>
    </row>
    <row r="50" spans="2:18" x14ac:dyDescent="0.3">
      <c r="B50" s="245">
        <f>'2nd Liens Pricer'!A49</f>
        <v>14.125</v>
      </c>
      <c r="C50" s="257">
        <f>'2nd Liens Pricer'!H49</f>
        <v>108.5</v>
      </c>
      <c r="D50" s="936"/>
      <c r="E50" s="937"/>
      <c r="F50" s="937"/>
      <c r="G50" s="937"/>
      <c r="H50" s="937"/>
      <c r="I50" s="937"/>
      <c r="J50" s="937"/>
      <c r="K50" s="937"/>
      <c r="L50" s="937"/>
      <c r="M50" s="938"/>
      <c r="N50" s="258"/>
      <c r="O50" s="258"/>
      <c r="P50" s="258"/>
      <c r="Q50" s="258"/>
      <c r="R50" s="259"/>
    </row>
    <row r="51" spans="2:18" x14ac:dyDescent="0.3">
      <c r="B51" s="245">
        <f>'2nd Liens Pricer'!A50</f>
        <v>14.25</v>
      </c>
      <c r="C51" s="257">
        <f>'2nd Liens Pricer'!H50</f>
        <v>108.75</v>
      </c>
      <c r="D51" s="936"/>
      <c r="E51" s="937"/>
      <c r="F51" s="937"/>
      <c r="G51" s="937"/>
      <c r="H51" s="937"/>
      <c r="I51" s="937"/>
      <c r="J51" s="937"/>
      <c r="K51" s="937"/>
      <c r="L51" s="937"/>
      <c r="M51" s="938"/>
      <c r="N51" s="258"/>
      <c r="O51" s="258"/>
      <c r="P51" s="258"/>
      <c r="Q51" s="258"/>
      <c r="R51" s="259"/>
    </row>
    <row r="52" spans="2:18" x14ac:dyDescent="0.3">
      <c r="B52" s="261" t="s">
        <v>252</v>
      </c>
      <c r="C52" s="262">
        <v>98</v>
      </c>
      <c r="D52" s="936"/>
      <c r="E52" s="937"/>
      <c r="F52" s="937"/>
      <c r="G52" s="937"/>
      <c r="H52" s="937"/>
      <c r="I52" s="937"/>
      <c r="J52" s="937"/>
      <c r="K52" s="937"/>
      <c r="L52" s="937"/>
      <c r="M52" s="938"/>
      <c r="N52" s="258"/>
      <c r="O52" s="258"/>
      <c r="P52" s="258"/>
      <c r="Q52" s="258"/>
      <c r="R52" s="259"/>
    </row>
    <row r="53" spans="2:18" ht="19.5" thickBot="1" x14ac:dyDescent="0.35">
      <c r="B53" s="263" t="s">
        <v>193</v>
      </c>
      <c r="C53" s="264">
        <v>101</v>
      </c>
      <c r="D53" s="939"/>
      <c r="E53" s="940"/>
      <c r="F53" s="940"/>
      <c r="G53" s="940"/>
      <c r="H53" s="940"/>
      <c r="I53" s="940"/>
      <c r="J53" s="940"/>
      <c r="K53" s="940"/>
      <c r="L53" s="940"/>
      <c r="M53" s="941"/>
      <c r="N53" s="946" t="s">
        <v>327</v>
      </c>
      <c r="O53" s="947"/>
      <c r="P53" s="947"/>
      <c r="Q53" s="947"/>
      <c r="R53" s="948"/>
    </row>
  </sheetData>
  <mergeCells count="77">
    <mergeCell ref="E40:L40"/>
    <mergeCell ref="N40:R40"/>
    <mergeCell ref="E41:L41"/>
    <mergeCell ref="N41:R41"/>
    <mergeCell ref="D42:M53"/>
    <mergeCell ref="N42:R42"/>
    <mergeCell ref="N43:R43"/>
    <mergeCell ref="N53:R53"/>
    <mergeCell ref="E37:L37"/>
    <mergeCell ref="N37:R37"/>
    <mergeCell ref="E38:L38"/>
    <mergeCell ref="N38:R38"/>
    <mergeCell ref="E39:L39"/>
    <mergeCell ref="N39:R39"/>
    <mergeCell ref="E36:L36"/>
    <mergeCell ref="N36:R36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22:F22"/>
    <mergeCell ref="N22:R23"/>
    <mergeCell ref="E23:F23"/>
    <mergeCell ref="E24:F24"/>
    <mergeCell ref="N24:R24"/>
    <mergeCell ref="E17:F17"/>
    <mergeCell ref="N17:P17"/>
    <mergeCell ref="Q17:R17"/>
    <mergeCell ref="E15:F15"/>
    <mergeCell ref="N15:P15"/>
    <mergeCell ref="Q15:R15"/>
    <mergeCell ref="E16:F16"/>
    <mergeCell ref="N16:P16"/>
    <mergeCell ref="Q16:R16"/>
    <mergeCell ref="N13:R13"/>
    <mergeCell ref="E14:F14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N14:R14"/>
    <mergeCell ref="E12:L12"/>
    <mergeCell ref="N12:R12"/>
    <mergeCell ref="N4:P4"/>
    <mergeCell ref="Q4:R4"/>
    <mergeCell ref="B2:C3"/>
    <mergeCell ref="E2:L3"/>
    <mergeCell ref="N2:R2"/>
    <mergeCell ref="N3:P3"/>
    <mergeCell ref="Q3:R3"/>
    <mergeCell ref="B5:C5"/>
    <mergeCell ref="E5:L5"/>
    <mergeCell ref="N5:P5"/>
    <mergeCell ref="Q5:R5"/>
    <mergeCell ref="N6:P6"/>
    <mergeCell ref="Q6:R6"/>
  </mergeCells>
  <pageMargins left="0.25" right="0.25" top="0.75" bottom="0.75" header="0.3" footer="0.3"/>
  <pageSetup scale="5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3AFA-972B-48B7-86A9-14EE591393AE}">
  <sheetPr published="0" codeName="Sheet8">
    <tabColor rgb="FF00B050"/>
  </sheetPr>
  <dimension ref="A1:R50"/>
  <sheetViews>
    <sheetView workbookViewId="0">
      <selection activeCell="B5" sqref="B5:C5"/>
    </sheetView>
  </sheetViews>
  <sheetFormatPr defaultRowHeight="15" x14ac:dyDescent="0.25"/>
  <cols>
    <col min="1" max="4" width="9.140625" style="265"/>
    <col min="12" max="12" width="9.7109375" bestFit="1" customWidth="1"/>
  </cols>
  <sheetData>
    <row r="1" spans="1:18" x14ac:dyDescent="0.25">
      <c r="A1" s="45"/>
      <c r="B1" t="s">
        <v>60</v>
      </c>
      <c r="C1"/>
      <c r="D1"/>
      <c r="L1" s="46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47"/>
      <c r="B4" s="603" t="s">
        <v>61</v>
      </c>
      <c r="C4" s="604"/>
      <c r="D4" s="48"/>
      <c r="E4" s="603" t="s">
        <v>62</v>
      </c>
      <c r="F4" s="605"/>
      <c r="G4" s="48"/>
      <c r="H4" s="603" t="s">
        <v>63</v>
      </c>
      <c r="I4" s="605"/>
      <c r="K4" s="603" t="s">
        <v>65</v>
      </c>
      <c r="L4" s="605"/>
      <c r="O4" s="49"/>
      <c r="P4" s="49"/>
      <c r="Q4" s="49"/>
      <c r="R4" s="49"/>
    </row>
    <row r="5" spans="1:18" ht="18" thickBot="1" x14ac:dyDescent="0.3">
      <c r="A5" s="160" t="s">
        <v>2</v>
      </c>
      <c r="B5" s="50" t="s">
        <v>253</v>
      </c>
      <c r="C5" s="52" t="s">
        <v>12</v>
      </c>
      <c r="D5"/>
      <c r="E5" s="50" t="s">
        <v>253</v>
      </c>
      <c r="F5" s="52" t="s">
        <v>12</v>
      </c>
      <c r="H5" s="50" t="s">
        <v>253</v>
      </c>
      <c r="I5" s="52" t="s">
        <v>12</v>
      </c>
      <c r="K5" s="50" t="s">
        <v>253</v>
      </c>
      <c r="L5" s="52" t="s">
        <v>12</v>
      </c>
      <c r="O5" s="55"/>
      <c r="P5" s="55"/>
      <c r="Q5" s="55"/>
      <c r="R5" s="55"/>
    </row>
    <row r="6" spans="1:18" ht="15.75" x14ac:dyDescent="0.25">
      <c r="A6" s="161">
        <v>8.75</v>
      </c>
      <c r="B6" s="57">
        <v>97.25</v>
      </c>
      <c r="C6" s="59"/>
      <c r="D6"/>
      <c r="E6" s="60"/>
      <c r="F6" s="235"/>
      <c r="H6" s="61">
        <f t="shared" ref="H6:H50" si="0">E6+B6</f>
        <v>97.25</v>
      </c>
      <c r="I6" s="63"/>
      <c r="K6" s="64"/>
      <c r="L6" s="163"/>
    </row>
    <row r="7" spans="1:18" ht="15.75" x14ac:dyDescent="0.25">
      <c r="A7" s="161">
        <v>8.875</v>
      </c>
      <c r="B7" s="57">
        <v>97.625</v>
      </c>
      <c r="C7" s="59"/>
      <c r="D7"/>
      <c r="E7" s="60"/>
      <c r="F7" s="235"/>
      <c r="H7" s="61">
        <f t="shared" si="0"/>
        <v>97.625</v>
      </c>
      <c r="I7" s="63"/>
      <c r="K7" s="61">
        <f>H7-H6</f>
        <v>0.375</v>
      </c>
      <c r="L7" s="63"/>
    </row>
    <row r="8" spans="1:18" ht="15.75" x14ac:dyDescent="0.25">
      <c r="A8" s="161">
        <v>9</v>
      </c>
      <c r="B8" s="57">
        <v>98</v>
      </c>
      <c r="C8" s="59"/>
      <c r="D8"/>
      <c r="E8" s="60"/>
      <c r="F8" s="235"/>
      <c r="H8" s="61">
        <f t="shared" si="0"/>
        <v>98</v>
      </c>
      <c r="I8" s="63"/>
      <c r="K8" s="61">
        <f t="shared" ref="K8:K50" si="1">H8-H7</f>
        <v>0.375</v>
      </c>
      <c r="L8" s="63"/>
    </row>
    <row r="9" spans="1:18" ht="15.75" x14ac:dyDescent="0.25">
      <c r="A9" s="161">
        <v>9.125</v>
      </c>
      <c r="B9" s="57">
        <v>98.375</v>
      </c>
      <c r="C9" s="59"/>
      <c r="D9"/>
      <c r="E9" s="60"/>
      <c r="F9" s="235"/>
      <c r="H9" s="61">
        <f t="shared" si="0"/>
        <v>98.375</v>
      </c>
      <c r="I9" s="63"/>
      <c r="K9" s="61">
        <f t="shared" si="1"/>
        <v>0.375</v>
      </c>
      <c r="L9" s="63"/>
    </row>
    <row r="10" spans="1:18" ht="15.75" x14ac:dyDescent="0.25">
      <c r="A10" s="161">
        <v>9.25</v>
      </c>
      <c r="B10" s="57">
        <v>98.75</v>
      </c>
      <c r="C10" s="59"/>
      <c r="D10"/>
      <c r="E10" s="60"/>
      <c r="F10" s="235"/>
      <c r="H10" s="61">
        <f t="shared" si="0"/>
        <v>98.75</v>
      </c>
      <c r="I10" s="63"/>
      <c r="K10" s="61">
        <f t="shared" si="1"/>
        <v>0.375</v>
      </c>
      <c r="L10" s="63"/>
    </row>
    <row r="11" spans="1:18" ht="15.75" x14ac:dyDescent="0.25">
      <c r="A11" s="161">
        <v>9.375</v>
      </c>
      <c r="B11" s="57">
        <v>99</v>
      </c>
      <c r="C11" s="59"/>
      <c r="D11"/>
      <c r="E11" s="60"/>
      <c r="F11" s="235"/>
      <c r="H11" s="61">
        <f t="shared" si="0"/>
        <v>99</v>
      </c>
      <c r="I11" s="63"/>
      <c r="K11" s="61">
        <f t="shared" si="1"/>
        <v>0.25</v>
      </c>
      <c r="L11" s="63"/>
    </row>
    <row r="12" spans="1:18" ht="15.75" x14ac:dyDescent="0.25">
      <c r="A12" s="161">
        <v>9.5</v>
      </c>
      <c r="B12" s="57">
        <v>99.25</v>
      </c>
      <c r="C12" s="59"/>
      <c r="D12"/>
      <c r="E12" s="60"/>
      <c r="F12" s="235"/>
      <c r="H12" s="61">
        <f t="shared" si="0"/>
        <v>99.25</v>
      </c>
      <c r="I12" s="63"/>
      <c r="K12" s="61">
        <f t="shared" si="1"/>
        <v>0.25</v>
      </c>
      <c r="L12" s="63"/>
    </row>
    <row r="13" spans="1:18" ht="15.75" x14ac:dyDescent="0.25">
      <c r="A13" s="161">
        <v>9.625</v>
      </c>
      <c r="B13" s="57">
        <v>99.5</v>
      </c>
      <c r="C13" s="59"/>
      <c r="D13"/>
      <c r="E13" s="60"/>
      <c r="F13" s="235"/>
      <c r="H13" s="61">
        <f t="shared" si="0"/>
        <v>99.5</v>
      </c>
      <c r="I13" s="63"/>
      <c r="K13" s="61">
        <f t="shared" si="1"/>
        <v>0.25</v>
      </c>
      <c r="L13" s="63"/>
    </row>
    <row r="14" spans="1:18" ht="15.75" x14ac:dyDescent="0.25">
      <c r="A14" s="161">
        <v>9.75</v>
      </c>
      <c r="B14" s="57">
        <v>99.75</v>
      </c>
      <c r="C14" s="59"/>
      <c r="D14"/>
      <c r="E14" s="60"/>
      <c r="F14" s="235"/>
      <c r="H14" s="61">
        <f t="shared" si="0"/>
        <v>99.75</v>
      </c>
      <c r="I14" s="63"/>
      <c r="K14" s="61">
        <f t="shared" si="1"/>
        <v>0.25</v>
      </c>
      <c r="L14" s="63"/>
    </row>
    <row r="15" spans="1:18" ht="15.75" x14ac:dyDescent="0.25">
      <c r="A15" s="161">
        <v>9.875</v>
      </c>
      <c r="B15" s="57">
        <v>100</v>
      </c>
      <c r="C15" s="59"/>
      <c r="D15"/>
      <c r="E15" s="60"/>
      <c r="F15" s="235"/>
      <c r="H15" s="61">
        <f t="shared" si="0"/>
        <v>100</v>
      </c>
      <c r="I15" s="63"/>
      <c r="K15" s="61">
        <f t="shared" si="1"/>
        <v>0.25</v>
      </c>
      <c r="L15" s="63"/>
    </row>
    <row r="16" spans="1:18" ht="15.75" x14ac:dyDescent="0.25">
      <c r="A16" s="161">
        <v>10</v>
      </c>
      <c r="B16" s="57">
        <v>100.25</v>
      </c>
      <c r="C16" s="59"/>
      <c r="D16"/>
      <c r="E16" s="60"/>
      <c r="F16" s="235"/>
      <c r="H16" s="61">
        <f t="shared" si="0"/>
        <v>100.25</v>
      </c>
      <c r="I16" s="63"/>
      <c r="K16" s="61">
        <f t="shared" si="1"/>
        <v>0.25</v>
      </c>
      <c r="L16" s="63"/>
    </row>
    <row r="17" spans="1:12" ht="15.75" x14ac:dyDescent="0.25">
      <c r="A17" s="161">
        <v>10.125</v>
      </c>
      <c r="B17" s="57">
        <v>100.5</v>
      </c>
      <c r="C17" s="59"/>
      <c r="D17"/>
      <c r="E17" s="60"/>
      <c r="F17" s="235"/>
      <c r="H17" s="61">
        <f t="shared" si="0"/>
        <v>100.5</v>
      </c>
      <c r="I17" s="63"/>
      <c r="K17" s="61">
        <f t="shared" si="1"/>
        <v>0.25</v>
      </c>
      <c r="L17" s="63"/>
    </row>
    <row r="18" spans="1:12" ht="15.75" x14ac:dyDescent="0.25">
      <c r="A18" s="161">
        <v>10.25</v>
      </c>
      <c r="B18" s="57">
        <v>100.75</v>
      </c>
      <c r="C18" s="59"/>
      <c r="D18"/>
      <c r="E18" s="60"/>
      <c r="F18" s="235"/>
      <c r="H18" s="61">
        <f t="shared" si="0"/>
        <v>100.75</v>
      </c>
      <c r="I18" s="63"/>
      <c r="K18" s="61">
        <f t="shared" si="1"/>
        <v>0.25</v>
      </c>
      <c r="L18" s="63"/>
    </row>
    <row r="19" spans="1:12" ht="15.75" x14ac:dyDescent="0.25">
      <c r="A19" s="161">
        <v>10.375</v>
      </c>
      <c r="B19" s="57">
        <v>101</v>
      </c>
      <c r="C19" s="59"/>
      <c r="D19"/>
      <c r="E19" s="60"/>
      <c r="F19" s="235"/>
      <c r="H19" s="61">
        <f t="shared" si="0"/>
        <v>101</v>
      </c>
      <c r="I19" s="63"/>
      <c r="K19" s="61">
        <f t="shared" si="1"/>
        <v>0.25</v>
      </c>
      <c r="L19" s="63"/>
    </row>
    <row r="20" spans="1:12" ht="15.75" x14ac:dyDescent="0.25">
      <c r="A20" s="161">
        <v>10.5</v>
      </c>
      <c r="B20" s="57">
        <v>101.25</v>
      </c>
      <c r="C20" s="59"/>
      <c r="D20"/>
      <c r="E20" s="60"/>
      <c r="F20" s="235"/>
      <c r="H20" s="61">
        <f t="shared" si="0"/>
        <v>101.25</v>
      </c>
      <c r="I20" s="63"/>
      <c r="K20" s="61">
        <f t="shared" si="1"/>
        <v>0.25</v>
      </c>
      <c r="L20" s="63"/>
    </row>
    <row r="21" spans="1:12" ht="15.75" x14ac:dyDescent="0.25">
      <c r="A21" s="161">
        <v>10.625</v>
      </c>
      <c r="B21" s="57">
        <v>101.5</v>
      </c>
      <c r="C21" s="59"/>
      <c r="D21"/>
      <c r="E21" s="60"/>
      <c r="F21" s="235"/>
      <c r="H21" s="61">
        <f t="shared" si="0"/>
        <v>101.5</v>
      </c>
      <c r="I21" s="63"/>
      <c r="K21" s="61">
        <f t="shared" si="1"/>
        <v>0.25</v>
      </c>
      <c r="L21" s="63"/>
    </row>
    <row r="22" spans="1:12" ht="15.75" x14ac:dyDescent="0.25">
      <c r="A22" s="161">
        <v>10.75</v>
      </c>
      <c r="B22" s="57">
        <v>101.75</v>
      </c>
      <c r="C22" s="59"/>
      <c r="D22"/>
      <c r="E22" s="60"/>
      <c r="F22" s="235"/>
      <c r="H22" s="61">
        <f t="shared" si="0"/>
        <v>101.75</v>
      </c>
      <c r="I22" s="63"/>
      <c r="K22" s="61">
        <f t="shared" si="1"/>
        <v>0.25</v>
      </c>
      <c r="L22" s="63"/>
    </row>
    <row r="23" spans="1:12" ht="15.75" x14ac:dyDescent="0.25">
      <c r="A23" s="161">
        <v>10.875</v>
      </c>
      <c r="B23" s="57">
        <v>102</v>
      </c>
      <c r="C23" s="59"/>
      <c r="D23"/>
      <c r="E23" s="60"/>
      <c r="F23" s="235"/>
      <c r="H23" s="61">
        <f t="shared" si="0"/>
        <v>102</v>
      </c>
      <c r="I23" s="63"/>
      <c r="K23" s="61">
        <f t="shared" si="1"/>
        <v>0.25</v>
      </c>
      <c r="L23" s="63"/>
    </row>
    <row r="24" spans="1:12" ht="15.75" x14ac:dyDescent="0.25">
      <c r="A24" s="161">
        <v>11</v>
      </c>
      <c r="B24" s="57">
        <v>102.25</v>
      </c>
      <c r="C24" s="59"/>
      <c r="D24"/>
      <c r="E24" s="60"/>
      <c r="F24" s="235"/>
      <c r="H24" s="61">
        <f t="shared" si="0"/>
        <v>102.25</v>
      </c>
      <c r="I24" s="63"/>
      <c r="K24" s="61">
        <f t="shared" si="1"/>
        <v>0.25</v>
      </c>
      <c r="L24" s="63"/>
    </row>
    <row r="25" spans="1:12" ht="15.75" x14ac:dyDescent="0.25">
      <c r="A25" s="161">
        <v>11.125</v>
      </c>
      <c r="B25" s="57">
        <v>102.5</v>
      </c>
      <c r="C25" s="59"/>
      <c r="D25"/>
      <c r="E25" s="60"/>
      <c r="F25" s="235"/>
      <c r="H25" s="61">
        <f t="shared" si="0"/>
        <v>102.5</v>
      </c>
      <c r="I25" s="63"/>
      <c r="K25" s="61">
        <f t="shared" si="1"/>
        <v>0.25</v>
      </c>
      <c r="L25" s="63"/>
    </row>
    <row r="26" spans="1:12" ht="15.75" x14ac:dyDescent="0.25">
      <c r="A26" s="161">
        <v>11.25</v>
      </c>
      <c r="B26" s="57">
        <v>102.75</v>
      </c>
      <c r="C26" s="59"/>
      <c r="D26"/>
      <c r="E26" s="60"/>
      <c r="F26" s="235"/>
      <c r="H26" s="61">
        <f t="shared" si="0"/>
        <v>102.75</v>
      </c>
      <c r="I26" s="63"/>
      <c r="K26" s="61">
        <f t="shared" si="1"/>
        <v>0.25</v>
      </c>
      <c r="L26" s="63"/>
    </row>
    <row r="27" spans="1:12" ht="15.75" x14ac:dyDescent="0.25">
      <c r="A27" s="161">
        <v>11.375</v>
      </c>
      <c r="B27" s="57">
        <v>103</v>
      </c>
      <c r="C27" s="59"/>
      <c r="D27"/>
      <c r="E27" s="60"/>
      <c r="F27" s="235"/>
      <c r="H27" s="61">
        <f t="shared" si="0"/>
        <v>103</v>
      </c>
      <c r="I27" s="63"/>
      <c r="K27" s="61">
        <f t="shared" si="1"/>
        <v>0.25</v>
      </c>
      <c r="L27" s="63"/>
    </row>
    <row r="28" spans="1:12" ht="15.75" x14ac:dyDescent="0.25">
      <c r="A28" s="161">
        <v>11.5</v>
      </c>
      <c r="B28" s="57">
        <v>103.25</v>
      </c>
      <c r="C28" s="59"/>
      <c r="D28"/>
      <c r="E28" s="60"/>
      <c r="F28" s="235"/>
      <c r="H28" s="61">
        <f t="shared" si="0"/>
        <v>103.25</v>
      </c>
      <c r="I28" s="63"/>
      <c r="K28" s="61">
        <f t="shared" si="1"/>
        <v>0.25</v>
      </c>
      <c r="L28" s="63"/>
    </row>
    <row r="29" spans="1:12" ht="15.75" x14ac:dyDescent="0.25">
      <c r="A29" s="161">
        <v>11.625</v>
      </c>
      <c r="B29" s="57">
        <v>103.5</v>
      </c>
      <c r="C29" s="59"/>
      <c r="D29"/>
      <c r="E29" s="60"/>
      <c r="F29" s="235"/>
      <c r="H29" s="61">
        <f t="shared" si="0"/>
        <v>103.5</v>
      </c>
      <c r="I29" s="63"/>
      <c r="K29" s="61">
        <f t="shared" si="1"/>
        <v>0.25</v>
      </c>
      <c r="L29" s="63"/>
    </row>
    <row r="30" spans="1:12" ht="15.75" x14ac:dyDescent="0.25">
      <c r="A30" s="161">
        <v>11.75</v>
      </c>
      <c r="B30" s="57">
        <v>103.75</v>
      </c>
      <c r="C30" s="59"/>
      <c r="D30"/>
      <c r="E30" s="60"/>
      <c r="F30" s="235"/>
      <c r="H30" s="61">
        <f t="shared" si="0"/>
        <v>103.75</v>
      </c>
      <c r="I30" s="63"/>
      <c r="K30" s="61">
        <f t="shared" si="1"/>
        <v>0.25</v>
      </c>
      <c r="L30" s="63"/>
    </row>
    <row r="31" spans="1:12" ht="15.75" x14ac:dyDescent="0.25">
      <c r="A31" s="161">
        <v>11.875</v>
      </c>
      <c r="B31" s="57">
        <v>104</v>
      </c>
      <c r="C31" s="59"/>
      <c r="D31"/>
      <c r="E31" s="60"/>
      <c r="F31" s="235"/>
      <c r="H31" s="61">
        <f t="shared" si="0"/>
        <v>104</v>
      </c>
      <c r="I31" s="63"/>
      <c r="K31" s="61">
        <f t="shared" si="1"/>
        <v>0.25</v>
      </c>
      <c r="L31" s="63"/>
    </row>
    <row r="32" spans="1:12" ht="15.75" x14ac:dyDescent="0.25">
      <c r="A32" s="161">
        <v>12</v>
      </c>
      <c r="B32" s="57">
        <v>104.25</v>
      </c>
      <c r="C32" s="59"/>
      <c r="D32"/>
      <c r="E32" s="60"/>
      <c r="F32" s="235"/>
      <c r="H32" s="61">
        <f t="shared" si="0"/>
        <v>104.25</v>
      </c>
      <c r="I32" s="63"/>
      <c r="K32" s="61">
        <f t="shared" si="1"/>
        <v>0.25</v>
      </c>
      <c r="L32" s="63"/>
    </row>
    <row r="33" spans="1:12" ht="15.75" x14ac:dyDescent="0.25">
      <c r="A33" s="161">
        <v>12.125</v>
      </c>
      <c r="B33" s="57">
        <v>104.5</v>
      </c>
      <c r="C33" s="59"/>
      <c r="D33"/>
      <c r="E33" s="60"/>
      <c r="F33" s="235"/>
      <c r="H33" s="61">
        <f t="shared" si="0"/>
        <v>104.5</v>
      </c>
      <c r="I33" s="63"/>
      <c r="K33" s="61">
        <f t="shared" si="1"/>
        <v>0.25</v>
      </c>
      <c r="L33" s="63"/>
    </row>
    <row r="34" spans="1:12" ht="15.75" x14ac:dyDescent="0.25">
      <c r="A34" s="161">
        <v>12.25</v>
      </c>
      <c r="B34" s="57">
        <v>104.75</v>
      </c>
      <c r="C34" s="59"/>
      <c r="D34"/>
      <c r="E34" s="60"/>
      <c r="F34" s="235"/>
      <c r="H34" s="61">
        <f t="shared" si="0"/>
        <v>104.75</v>
      </c>
      <c r="I34" s="63"/>
      <c r="K34" s="61">
        <f t="shared" si="1"/>
        <v>0.25</v>
      </c>
      <c r="L34" s="63"/>
    </row>
    <row r="35" spans="1:12" ht="15.75" x14ac:dyDescent="0.25">
      <c r="A35" s="161">
        <v>12.375</v>
      </c>
      <c r="B35" s="57">
        <v>105</v>
      </c>
      <c r="C35" s="59"/>
      <c r="D35"/>
      <c r="E35" s="60"/>
      <c r="F35" s="235"/>
      <c r="H35" s="61">
        <f t="shared" si="0"/>
        <v>105</v>
      </c>
      <c r="I35" s="63"/>
      <c r="K35" s="61">
        <f t="shared" si="1"/>
        <v>0.25</v>
      </c>
      <c r="L35" s="63"/>
    </row>
    <row r="36" spans="1:12" ht="15.75" x14ac:dyDescent="0.25">
      <c r="A36" s="161">
        <v>12.5</v>
      </c>
      <c r="B36" s="57">
        <v>105.25</v>
      </c>
      <c r="C36" s="59"/>
      <c r="D36"/>
      <c r="E36" s="60"/>
      <c r="F36" s="235"/>
      <c r="H36" s="61">
        <f t="shared" si="0"/>
        <v>105.25</v>
      </c>
      <c r="I36" s="63"/>
      <c r="K36" s="61">
        <f t="shared" si="1"/>
        <v>0.25</v>
      </c>
      <c r="L36" s="63"/>
    </row>
    <row r="37" spans="1:12" ht="15.75" x14ac:dyDescent="0.25">
      <c r="A37" s="161">
        <v>12.625</v>
      </c>
      <c r="B37" s="57">
        <v>105.5</v>
      </c>
      <c r="C37" s="59"/>
      <c r="D37"/>
      <c r="E37" s="60"/>
      <c r="F37" s="235"/>
      <c r="H37" s="61">
        <f t="shared" si="0"/>
        <v>105.5</v>
      </c>
      <c r="I37" s="63"/>
      <c r="K37" s="61">
        <f t="shared" si="1"/>
        <v>0.25</v>
      </c>
      <c r="L37" s="63"/>
    </row>
    <row r="38" spans="1:12" ht="15.75" x14ac:dyDescent="0.25">
      <c r="A38" s="161">
        <v>12.75</v>
      </c>
      <c r="B38" s="57">
        <v>105.75</v>
      </c>
      <c r="C38" s="59"/>
      <c r="D38"/>
      <c r="E38" s="60"/>
      <c r="F38" s="235"/>
      <c r="H38" s="61">
        <f t="shared" si="0"/>
        <v>105.75</v>
      </c>
      <c r="I38" s="63"/>
      <c r="K38" s="61">
        <f t="shared" si="1"/>
        <v>0.25</v>
      </c>
      <c r="L38" s="63"/>
    </row>
    <row r="39" spans="1:12" ht="15.75" x14ac:dyDescent="0.25">
      <c r="A39" s="161">
        <v>12.875</v>
      </c>
      <c r="B39" s="57">
        <v>106</v>
      </c>
      <c r="C39" s="59"/>
      <c r="D39"/>
      <c r="E39" s="60"/>
      <c r="F39" s="235"/>
      <c r="H39" s="61">
        <f t="shared" si="0"/>
        <v>106</v>
      </c>
      <c r="I39" s="63"/>
      <c r="K39" s="61">
        <f t="shared" si="1"/>
        <v>0.25</v>
      </c>
      <c r="L39" s="63"/>
    </row>
    <row r="40" spans="1:12" ht="15.75" x14ac:dyDescent="0.25">
      <c r="A40" s="161">
        <v>13</v>
      </c>
      <c r="B40" s="57">
        <v>106.25</v>
      </c>
      <c r="C40" s="59"/>
      <c r="D40"/>
      <c r="E40" s="60"/>
      <c r="F40" s="235"/>
      <c r="H40" s="61">
        <f t="shared" si="0"/>
        <v>106.25</v>
      </c>
      <c r="I40" s="63"/>
      <c r="K40" s="61">
        <f t="shared" si="1"/>
        <v>0.25</v>
      </c>
      <c r="L40" s="63"/>
    </row>
    <row r="41" spans="1:12" ht="15.75" x14ac:dyDescent="0.25">
      <c r="A41" s="161">
        <v>13.125</v>
      </c>
      <c r="B41" s="57">
        <v>106.5</v>
      </c>
      <c r="C41" s="59"/>
      <c r="D41"/>
      <c r="E41" s="60"/>
      <c r="F41" s="235"/>
      <c r="H41" s="61">
        <f t="shared" si="0"/>
        <v>106.5</v>
      </c>
      <c r="I41" s="63"/>
      <c r="K41" s="61">
        <f t="shared" si="1"/>
        <v>0.25</v>
      </c>
      <c r="L41" s="63"/>
    </row>
    <row r="42" spans="1:12" ht="15.75" x14ac:dyDescent="0.25">
      <c r="A42" s="161">
        <v>13.25</v>
      </c>
      <c r="B42" s="57">
        <v>106.75</v>
      </c>
      <c r="C42" s="59"/>
      <c r="D42"/>
      <c r="E42" s="60"/>
      <c r="F42" s="235"/>
      <c r="H42" s="61">
        <f t="shared" si="0"/>
        <v>106.75</v>
      </c>
      <c r="I42" s="63"/>
      <c r="K42" s="61">
        <f t="shared" si="1"/>
        <v>0.25</v>
      </c>
      <c r="L42" s="63"/>
    </row>
    <row r="43" spans="1:12" ht="15.75" x14ac:dyDescent="0.25">
      <c r="A43" s="161">
        <v>13.375</v>
      </c>
      <c r="B43" s="57">
        <v>107</v>
      </c>
      <c r="C43" s="59"/>
      <c r="D43"/>
      <c r="E43" s="60"/>
      <c r="F43" s="235"/>
      <c r="H43" s="61">
        <f t="shared" si="0"/>
        <v>107</v>
      </c>
      <c r="I43" s="63"/>
      <c r="K43" s="61">
        <f t="shared" si="1"/>
        <v>0.25</v>
      </c>
      <c r="L43" s="63"/>
    </row>
    <row r="44" spans="1:12" ht="15.75" x14ac:dyDescent="0.25">
      <c r="A44" s="161">
        <v>13.5</v>
      </c>
      <c r="B44" s="57">
        <v>107.25</v>
      </c>
      <c r="C44" s="59"/>
      <c r="D44"/>
      <c r="E44" s="60"/>
      <c r="F44" s="235"/>
      <c r="H44" s="61">
        <f t="shared" si="0"/>
        <v>107.25</v>
      </c>
      <c r="I44" s="63"/>
      <c r="K44" s="61">
        <f t="shared" si="1"/>
        <v>0.25</v>
      </c>
      <c r="L44" s="63"/>
    </row>
    <row r="45" spans="1:12" ht="15.75" x14ac:dyDescent="0.25">
      <c r="A45" s="161">
        <v>13.625</v>
      </c>
      <c r="B45" s="57">
        <v>107.5</v>
      </c>
      <c r="C45" s="59"/>
      <c r="D45"/>
      <c r="E45" s="60"/>
      <c r="F45" s="235"/>
      <c r="H45" s="61">
        <f t="shared" si="0"/>
        <v>107.5</v>
      </c>
      <c r="I45" s="63"/>
      <c r="K45" s="61">
        <f t="shared" si="1"/>
        <v>0.25</v>
      </c>
      <c r="L45" s="63"/>
    </row>
    <row r="46" spans="1:12" ht="15.75" x14ac:dyDescent="0.25">
      <c r="A46" s="161">
        <v>13.75</v>
      </c>
      <c r="B46" s="57">
        <v>107.75</v>
      </c>
      <c r="C46" s="59"/>
      <c r="D46"/>
      <c r="E46" s="60"/>
      <c r="F46" s="235"/>
      <c r="H46" s="61">
        <f t="shared" si="0"/>
        <v>107.75</v>
      </c>
      <c r="I46" s="63"/>
      <c r="K46" s="61">
        <f t="shared" si="1"/>
        <v>0.25</v>
      </c>
      <c r="L46" s="63"/>
    </row>
    <row r="47" spans="1:12" ht="15.75" x14ac:dyDescent="0.25">
      <c r="A47" s="161">
        <v>13.875</v>
      </c>
      <c r="B47" s="57">
        <v>108</v>
      </c>
      <c r="C47" s="59"/>
      <c r="D47"/>
      <c r="E47" s="60"/>
      <c r="F47" s="235"/>
      <c r="H47" s="61">
        <f t="shared" si="0"/>
        <v>108</v>
      </c>
      <c r="I47" s="63"/>
      <c r="K47" s="61">
        <f t="shared" si="1"/>
        <v>0.25</v>
      </c>
      <c r="L47" s="63"/>
    </row>
    <row r="48" spans="1:12" ht="15.75" x14ac:dyDescent="0.25">
      <c r="A48" s="161">
        <v>14</v>
      </c>
      <c r="B48" s="57">
        <v>108.25</v>
      </c>
      <c r="C48" s="59"/>
      <c r="D48"/>
      <c r="E48" s="60"/>
      <c r="F48" s="235"/>
      <c r="H48" s="61">
        <f t="shared" si="0"/>
        <v>108.25</v>
      </c>
      <c r="I48" s="63"/>
      <c r="K48" s="61">
        <f t="shared" si="1"/>
        <v>0.25</v>
      </c>
      <c r="L48" s="63"/>
    </row>
    <row r="49" spans="1:12" ht="15.75" x14ac:dyDescent="0.25">
      <c r="A49" s="161">
        <v>14.125</v>
      </c>
      <c r="B49" s="57">
        <v>108.5</v>
      </c>
      <c r="C49" s="59"/>
      <c r="D49"/>
      <c r="E49" s="60"/>
      <c r="F49" s="235"/>
      <c r="H49" s="61">
        <f t="shared" si="0"/>
        <v>108.5</v>
      </c>
      <c r="I49" s="63"/>
      <c r="K49" s="61">
        <f t="shared" si="1"/>
        <v>0.25</v>
      </c>
      <c r="L49" s="63"/>
    </row>
    <row r="50" spans="1:12" ht="15.75" x14ac:dyDescent="0.25">
      <c r="A50" s="161">
        <v>14.25</v>
      </c>
      <c r="B50" s="57">
        <v>108.75</v>
      </c>
      <c r="C50" s="59"/>
      <c r="D50"/>
      <c r="E50" s="60"/>
      <c r="F50" s="235"/>
      <c r="H50" s="61">
        <f t="shared" si="0"/>
        <v>108.75</v>
      </c>
      <c r="I50" s="63"/>
      <c r="K50" s="61">
        <f t="shared" si="1"/>
        <v>0.25</v>
      </c>
      <c r="L50" s="63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6D62-81E9-4F23-A33E-51B2E368AF9F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17.7109375" customWidth="1"/>
    <col min="6" max="6" width="8.5703125" bestFit="1" customWidth="1"/>
    <col min="7" max="7" width="13.85546875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6" max="16" width="10" customWidth="1"/>
    <col min="17" max="17" width="15.140625" customWidth="1"/>
    <col min="19" max="19" width="12.140625" bestFit="1" customWidth="1"/>
  </cols>
  <sheetData>
    <row r="1" spans="1:23" x14ac:dyDescent="0.25">
      <c r="A1" s="266" t="s">
        <v>254</v>
      </c>
      <c r="B1" s="267">
        <v>45609</v>
      </c>
      <c r="C1" s="268" t="str">
        <f>TEXT(B1,"YYYYMMDD")</f>
        <v>20241113</v>
      </c>
      <c r="S1" s="949" t="s">
        <v>255</v>
      </c>
      <c r="T1" s="949"/>
      <c r="U1" s="949"/>
    </row>
    <row r="2" spans="1:23" x14ac:dyDescent="0.25">
      <c r="A2" s="266" t="s">
        <v>256</v>
      </c>
      <c r="B2" s="266" t="s">
        <v>257</v>
      </c>
      <c r="C2" s="268" t="str">
        <f>"v"&amp;B2</f>
        <v>vA</v>
      </c>
      <c r="S2" s="949"/>
      <c r="T2" s="949"/>
      <c r="U2" s="949"/>
    </row>
    <row r="3" spans="1:23" x14ac:dyDescent="0.25">
      <c r="A3" s="266" t="s">
        <v>258</v>
      </c>
      <c r="B3" s="269">
        <v>5.23</v>
      </c>
      <c r="C3" s="950" t="s">
        <v>259</v>
      </c>
      <c r="D3" s="565"/>
      <c r="E3" s="565"/>
      <c r="F3" s="565"/>
      <c r="G3" s="565"/>
      <c r="H3" s="565"/>
      <c r="I3" s="565"/>
    </row>
    <row r="5" spans="1:23" x14ac:dyDescent="0.25">
      <c r="A5" s="49"/>
      <c r="B5" s="951" t="s">
        <v>260</v>
      </c>
      <c r="C5" s="951"/>
      <c r="D5" s="951"/>
      <c r="E5" s="564" t="s">
        <v>261</v>
      </c>
      <c r="F5" s="564"/>
      <c r="G5" s="564"/>
      <c r="H5" s="951" t="s">
        <v>158</v>
      </c>
      <c r="I5" s="951"/>
      <c r="J5" s="951"/>
      <c r="K5" s="564" t="s">
        <v>262</v>
      </c>
      <c r="L5" s="564"/>
      <c r="M5" s="564"/>
    </row>
    <row r="6" spans="1:23" s="42" customFormat="1" x14ac:dyDescent="0.25">
      <c r="A6" s="270" t="s">
        <v>149</v>
      </c>
      <c r="B6" s="270" t="s">
        <v>117</v>
      </c>
      <c r="C6" s="270" t="s">
        <v>263</v>
      </c>
      <c r="D6" s="270" t="s">
        <v>264</v>
      </c>
      <c r="E6" s="271" t="s">
        <v>117</v>
      </c>
      <c r="F6" s="270" t="s">
        <v>263</v>
      </c>
      <c r="G6" s="270" t="s">
        <v>264</v>
      </c>
      <c r="H6" s="270" t="s">
        <v>117</v>
      </c>
      <c r="I6" s="270" t="s">
        <v>263</v>
      </c>
      <c r="J6" s="270" t="s">
        <v>264</v>
      </c>
      <c r="K6" s="270" t="s">
        <v>117</v>
      </c>
      <c r="L6" s="270" t="s">
        <v>263</v>
      </c>
      <c r="M6" s="270" t="s">
        <v>264</v>
      </c>
      <c r="N6" s="952" t="s">
        <v>265</v>
      </c>
      <c r="O6" s="952"/>
      <c r="P6" s="952"/>
      <c r="Q6" s="952"/>
    </row>
    <row r="7" spans="1:23" x14ac:dyDescent="0.25">
      <c r="A7" s="272"/>
      <c r="B7" s="273"/>
      <c r="E7" s="273"/>
      <c r="H7" s="273"/>
      <c r="K7" s="273"/>
      <c r="N7" s="274"/>
      <c r="O7" s="42"/>
      <c r="P7" s="564" t="s">
        <v>105</v>
      </c>
      <c r="Q7" s="564"/>
    </row>
    <row r="8" spans="1:23" x14ac:dyDescent="0.25">
      <c r="A8" s="272"/>
      <c r="B8" s="273"/>
      <c r="E8" s="273"/>
      <c r="H8" s="273"/>
      <c r="K8" s="273"/>
      <c r="N8" s="221"/>
      <c r="O8" s="43"/>
      <c r="P8" s="43" t="s">
        <v>266</v>
      </c>
      <c r="Q8" s="43"/>
    </row>
    <row r="9" spans="1:23" x14ac:dyDescent="0.25">
      <c r="A9" s="272"/>
      <c r="B9" s="273"/>
      <c r="E9" s="273"/>
      <c r="H9" s="273"/>
      <c r="K9" s="273"/>
      <c r="N9" s="221"/>
      <c r="O9" s="43"/>
      <c r="P9" s="43" t="s">
        <v>267</v>
      </c>
      <c r="Q9" s="43"/>
    </row>
    <row r="10" spans="1:23" x14ac:dyDescent="0.25">
      <c r="A10" s="272"/>
      <c r="B10" s="273"/>
      <c r="E10" s="273"/>
      <c r="H10" s="273"/>
      <c r="K10" s="273"/>
      <c r="N10" s="221"/>
      <c r="O10" s="43"/>
      <c r="P10" s="43" t="s">
        <v>267</v>
      </c>
      <c r="Q10" s="43"/>
    </row>
    <row r="11" spans="1:23" x14ac:dyDescent="0.25">
      <c r="A11" s="272"/>
      <c r="B11" s="273"/>
      <c r="E11" s="273"/>
      <c r="H11" s="273"/>
      <c r="K11" s="273"/>
      <c r="N11" s="221"/>
      <c r="O11" s="221"/>
      <c r="P11" s="43" t="s">
        <v>268</v>
      </c>
      <c r="Q11" s="43"/>
    </row>
    <row r="12" spans="1:23" x14ac:dyDescent="0.25">
      <c r="A12" s="272"/>
      <c r="B12" s="273"/>
      <c r="E12" s="273"/>
      <c r="H12" s="273"/>
      <c r="K12" s="273"/>
      <c r="N12" s="221"/>
      <c r="O12" s="43"/>
      <c r="P12" s="43" t="s">
        <v>269</v>
      </c>
      <c r="Q12" s="43"/>
    </row>
    <row r="13" spans="1:23" x14ac:dyDescent="0.25">
      <c r="A13" s="272"/>
      <c r="B13" s="273"/>
      <c r="E13" s="273"/>
      <c r="H13" s="273"/>
      <c r="K13" s="273"/>
      <c r="N13" s="221"/>
      <c r="O13" s="43"/>
      <c r="P13" s="43" t="s">
        <v>270</v>
      </c>
      <c r="Q13" s="43"/>
    </row>
    <row r="14" spans="1:23" x14ac:dyDescent="0.25">
      <c r="A14" s="272"/>
      <c r="B14" s="273"/>
      <c r="E14" s="273"/>
      <c r="H14" s="273"/>
      <c r="K14" s="273"/>
      <c r="N14" s="221"/>
      <c r="O14" s="43"/>
      <c r="P14" s="43"/>
      <c r="Q14" s="43"/>
    </row>
    <row r="15" spans="1:23" ht="15.75" thickBot="1" x14ac:dyDescent="0.3">
      <c r="A15" s="272"/>
      <c r="B15" s="273"/>
      <c r="E15" s="273"/>
      <c r="H15" s="273"/>
      <c r="K15" s="273"/>
      <c r="N15" s="221"/>
      <c r="O15" s="43"/>
      <c r="P15" s="43" t="s">
        <v>271</v>
      </c>
      <c r="Q15" s="43"/>
    </row>
    <row r="16" spans="1:23" ht="15.75" thickBot="1" x14ac:dyDescent="0.3">
      <c r="A16" s="272"/>
      <c r="B16" s="273"/>
      <c r="E16" s="273"/>
      <c r="H16" s="273"/>
      <c r="K16" s="273"/>
      <c r="N16" s="221"/>
      <c r="O16" s="221"/>
      <c r="P16" s="43" t="s">
        <v>272</v>
      </c>
      <c r="Q16" s="43"/>
      <c r="S16" s="953" t="s">
        <v>273</v>
      </c>
      <c r="T16" s="954"/>
      <c r="U16" s="954"/>
      <c r="V16" s="954"/>
      <c r="W16" s="955"/>
    </row>
    <row r="17" spans="1:23" x14ac:dyDescent="0.25">
      <c r="A17" s="272"/>
      <c r="B17" s="273"/>
      <c r="E17" s="273"/>
      <c r="H17" s="273"/>
      <c r="K17" s="273"/>
      <c r="N17" s="221"/>
      <c r="O17" s="43"/>
      <c r="P17" s="43"/>
      <c r="Q17" s="43"/>
      <c r="S17" s="64" t="s">
        <v>260</v>
      </c>
      <c r="T17" s="275">
        <v>-0.25</v>
      </c>
      <c r="U17" s="565"/>
      <c r="V17" s="565"/>
      <c r="W17" s="676"/>
    </row>
    <row r="18" spans="1:23" x14ac:dyDescent="0.25">
      <c r="A18" s="272"/>
      <c r="B18" s="273"/>
      <c r="E18" s="273"/>
      <c r="H18" s="273"/>
      <c r="K18" s="273"/>
      <c r="N18" s="221"/>
      <c r="O18" s="43"/>
      <c r="P18" s="43"/>
      <c r="Q18" s="43"/>
      <c r="S18" s="64" t="s">
        <v>261</v>
      </c>
      <c r="T18" s="275"/>
      <c r="U18" s="565"/>
      <c r="V18" s="565"/>
      <c r="W18" s="676"/>
    </row>
    <row r="19" spans="1:23" x14ac:dyDescent="0.25">
      <c r="A19" s="272"/>
      <c r="B19" s="273"/>
      <c r="E19" s="273"/>
      <c r="H19" s="273"/>
      <c r="K19" s="273"/>
      <c r="N19" s="221"/>
      <c r="O19" s="43"/>
      <c r="P19" s="43"/>
      <c r="Q19" s="43"/>
      <c r="S19" s="64" t="s">
        <v>158</v>
      </c>
      <c r="T19" s="275"/>
      <c r="U19" s="565"/>
      <c r="V19" s="565"/>
      <c r="W19" s="676"/>
    </row>
    <row r="20" spans="1:23" ht="15.75" thickBot="1" x14ac:dyDescent="0.3">
      <c r="A20" s="272"/>
      <c r="B20" s="273"/>
      <c r="E20" s="273"/>
      <c r="H20" s="273"/>
      <c r="K20" s="273"/>
      <c r="N20" s="221"/>
      <c r="O20" s="43"/>
      <c r="P20" s="43"/>
      <c r="Q20" s="43"/>
      <c r="S20" s="73" t="s">
        <v>262</v>
      </c>
      <c r="T20" s="276"/>
      <c r="U20" s="956"/>
      <c r="V20" s="956"/>
      <c r="W20" s="957"/>
    </row>
    <row r="21" spans="1:23" x14ac:dyDescent="0.25">
      <c r="A21" s="272"/>
      <c r="B21" s="273"/>
      <c r="E21" s="273"/>
      <c r="H21" s="273"/>
      <c r="K21" s="273"/>
      <c r="N21" s="221"/>
      <c r="O21" s="43"/>
      <c r="P21" s="43"/>
      <c r="Q21" s="43"/>
    </row>
    <row r="22" spans="1:23" x14ac:dyDescent="0.25">
      <c r="A22" s="272"/>
      <c r="B22" s="273"/>
      <c r="E22" s="273"/>
      <c r="H22" s="273"/>
      <c r="K22" s="273"/>
      <c r="N22" s="221"/>
      <c r="O22" s="43"/>
      <c r="P22" s="565"/>
      <c r="Q22" s="565"/>
    </row>
    <row r="23" spans="1:23" x14ac:dyDescent="0.25">
      <c r="A23" s="272"/>
      <c r="B23" s="273"/>
      <c r="E23" s="273"/>
      <c r="H23" s="273"/>
      <c r="K23" s="273"/>
      <c r="N23" s="221"/>
      <c r="O23" s="43"/>
      <c r="P23" s="43"/>
      <c r="Q23" s="43"/>
    </row>
    <row r="24" spans="1:23" x14ac:dyDescent="0.25">
      <c r="A24" s="272"/>
      <c r="B24" s="273"/>
      <c r="E24" s="273"/>
      <c r="H24" s="273"/>
      <c r="K24" s="273"/>
      <c r="N24" s="221"/>
      <c r="O24" s="43"/>
      <c r="P24" s="43"/>
      <c r="Q24" s="43"/>
    </row>
    <row r="25" spans="1:23" x14ac:dyDescent="0.25">
      <c r="A25" s="272"/>
      <c r="B25" s="273"/>
      <c r="E25" s="273"/>
      <c r="H25" s="273"/>
      <c r="K25" s="273"/>
      <c r="N25" s="221"/>
      <c r="O25" s="43"/>
      <c r="P25" s="43"/>
      <c r="Q25" s="43"/>
    </row>
    <row r="26" spans="1:23" x14ac:dyDescent="0.25">
      <c r="A26" s="272"/>
      <c r="B26" s="273"/>
      <c r="E26" s="273"/>
      <c r="H26" s="273"/>
      <c r="K26" s="273"/>
      <c r="N26" s="221"/>
      <c r="O26" s="43"/>
      <c r="P26" s="43"/>
      <c r="Q26" s="43"/>
    </row>
    <row r="27" spans="1:23" x14ac:dyDescent="0.25">
      <c r="A27" s="272"/>
      <c r="B27" s="273"/>
      <c r="E27" s="273"/>
      <c r="H27" s="273"/>
      <c r="K27" s="273"/>
      <c r="N27" s="221"/>
      <c r="O27" s="43"/>
      <c r="P27" s="43"/>
      <c r="Q27" s="43"/>
    </row>
    <row r="28" spans="1:23" x14ac:dyDescent="0.25">
      <c r="A28" s="272"/>
      <c r="B28" s="273"/>
      <c r="E28" s="273"/>
      <c r="H28" s="273"/>
      <c r="K28" s="273"/>
      <c r="N28" s="221"/>
      <c r="O28" s="43"/>
      <c r="P28" s="43"/>
      <c r="Q28" s="43"/>
    </row>
    <row r="29" spans="1:23" x14ac:dyDescent="0.25">
      <c r="A29" s="272"/>
      <c r="B29" s="273"/>
      <c r="E29" s="273"/>
      <c r="H29" s="273"/>
      <c r="K29" s="273"/>
      <c r="N29" s="221"/>
      <c r="O29" s="43"/>
      <c r="P29" s="43"/>
      <c r="Q29" s="43"/>
    </row>
    <row r="30" spans="1:23" x14ac:dyDescent="0.25">
      <c r="A30" s="272"/>
      <c r="B30" s="273"/>
      <c r="E30" s="273"/>
      <c r="H30" s="273"/>
      <c r="K30" s="273"/>
      <c r="N30" s="221"/>
      <c r="O30" s="43"/>
      <c r="P30" s="43"/>
      <c r="Q30" s="43"/>
    </row>
    <row r="31" spans="1:23" x14ac:dyDescent="0.25">
      <c r="A31" s="272"/>
      <c r="B31" s="273"/>
      <c r="E31" s="273"/>
      <c r="H31" s="273"/>
      <c r="K31" s="273"/>
      <c r="N31" s="221"/>
      <c r="O31" s="43"/>
      <c r="P31" s="43"/>
      <c r="Q31" s="43"/>
    </row>
    <row r="32" spans="1:23" x14ac:dyDescent="0.25">
      <c r="A32" s="272"/>
      <c r="B32" s="273"/>
      <c r="E32" s="273"/>
      <c r="H32" s="273"/>
      <c r="K32" s="273"/>
      <c r="N32" s="221"/>
      <c r="O32" s="43"/>
      <c r="P32" s="43"/>
      <c r="Q32" s="43"/>
    </row>
    <row r="33" spans="1:17" x14ac:dyDescent="0.25">
      <c r="A33" s="272"/>
      <c r="B33" s="273"/>
      <c r="E33" s="273"/>
      <c r="H33" s="273"/>
      <c r="K33" s="273"/>
      <c r="N33" s="221"/>
      <c r="O33" s="43"/>
      <c r="P33" s="43"/>
      <c r="Q33" s="43"/>
    </row>
    <row r="34" spans="1:17" x14ac:dyDescent="0.25">
      <c r="A34" s="272"/>
      <c r="B34" s="273"/>
      <c r="E34" s="273"/>
      <c r="H34" s="273"/>
      <c r="K34" s="273"/>
      <c r="N34" s="221"/>
      <c r="O34" s="43"/>
      <c r="P34" s="43"/>
      <c r="Q34" s="43"/>
    </row>
    <row r="35" spans="1:17" x14ac:dyDescent="0.25">
      <c r="A35" s="272"/>
      <c r="B35" s="273"/>
      <c r="E35" s="273"/>
      <c r="H35" s="273"/>
      <c r="K35" s="273"/>
      <c r="N35" s="221"/>
      <c r="O35" s="43"/>
      <c r="P35" s="43"/>
      <c r="Q35" s="43"/>
    </row>
    <row r="36" spans="1:17" x14ac:dyDescent="0.25">
      <c r="A36" s="272"/>
    </row>
    <row r="37" spans="1:17" x14ac:dyDescent="0.25">
      <c r="A37" s="272"/>
      <c r="N37" s="565"/>
      <c r="O37" s="565"/>
      <c r="P37" s="565"/>
      <c r="Q37" s="565"/>
    </row>
    <row r="38" spans="1:17" x14ac:dyDescent="0.25">
      <c r="A38" s="272"/>
      <c r="N38" s="565"/>
      <c r="O38" s="565"/>
      <c r="P38" s="565"/>
      <c r="Q38" s="565"/>
    </row>
    <row r="39" spans="1:17" x14ac:dyDescent="0.25">
      <c r="A39" s="272"/>
      <c r="N39" s="565"/>
      <c r="O39" s="565"/>
      <c r="P39" s="565"/>
      <c r="Q39" s="565"/>
    </row>
    <row r="40" spans="1:17" x14ac:dyDescent="0.25">
      <c r="A40" s="272"/>
      <c r="N40" s="565"/>
      <c r="O40" s="565"/>
      <c r="P40" s="565"/>
      <c r="Q40" s="565"/>
    </row>
    <row r="41" spans="1:17" x14ac:dyDescent="0.25">
      <c r="A41" s="272"/>
      <c r="N41" s="565"/>
      <c r="O41" s="565"/>
      <c r="P41" s="565"/>
    </row>
    <row r="42" spans="1:17" x14ac:dyDescent="0.25">
      <c r="A42" s="46"/>
      <c r="N42" s="565"/>
      <c r="O42" s="565"/>
      <c r="P42" s="565"/>
      <c r="Q42" s="565"/>
    </row>
    <row r="43" spans="1:17" x14ac:dyDescent="0.25">
      <c r="A43" s="272"/>
    </row>
    <row r="44" spans="1:17" x14ac:dyDescent="0.25">
      <c r="A44" s="46"/>
      <c r="N44" s="565"/>
      <c r="O44" s="565"/>
      <c r="P44" s="565"/>
    </row>
  </sheetData>
  <mergeCells count="21">
    <mergeCell ref="N41:P41"/>
    <mergeCell ref="N42:Q42"/>
    <mergeCell ref="N44:P44"/>
    <mergeCell ref="U20:W20"/>
    <mergeCell ref="P22:Q22"/>
    <mergeCell ref="N37:Q37"/>
    <mergeCell ref="N38:Q38"/>
    <mergeCell ref="N39:Q39"/>
    <mergeCell ref="N40:Q40"/>
    <mergeCell ref="U19:W19"/>
    <mergeCell ref="S1:U2"/>
    <mergeCell ref="C3:I3"/>
    <mergeCell ref="B5:D5"/>
    <mergeCell ref="E5:G5"/>
    <mergeCell ref="H5:J5"/>
    <mergeCell ref="K5:M5"/>
    <mergeCell ref="N6:Q6"/>
    <mergeCell ref="P7:Q7"/>
    <mergeCell ref="S16:W16"/>
    <mergeCell ref="U17:W17"/>
    <mergeCell ref="U18:W18"/>
  </mergeCells>
  <hyperlinks>
    <hyperlink ref="C3" r:id="rId1" xr:uid="{BE71D33A-02BD-4122-9365-62C3A3CFF1A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763A-1113-4B67-B46D-41DA0FD5A3DA}">
  <sheetPr published="0" codeName="Sheet2">
    <tabColor rgb="FFFF0000"/>
  </sheetPr>
  <dimension ref="A1:Z30"/>
  <sheetViews>
    <sheetView topLeftCell="A2" workbookViewId="0">
      <selection activeCell="B5" sqref="B5:C5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45"/>
      <c r="B1" t="s">
        <v>60</v>
      </c>
      <c r="T1" s="46"/>
    </row>
    <row r="3" spans="1:26" ht="15.75" thickBot="1" x14ac:dyDescent="0.3"/>
    <row r="4" spans="1:26" ht="15.75" thickBot="1" x14ac:dyDescent="0.3">
      <c r="A4" s="47"/>
      <c r="B4" s="603" t="s">
        <v>61</v>
      </c>
      <c r="C4" s="604"/>
      <c r="D4" s="605"/>
      <c r="E4" s="48"/>
      <c r="F4" s="603" t="s">
        <v>62</v>
      </c>
      <c r="G4" s="604"/>
      <c r="H4" s="605"/>
      <c r="I4" s="48"/>
      <c r="J4" s="603" t="s">
        <v>63</v>
      </c>
      <c r="K4" s="604"/>
      <c r="L4" s="605"/>
      <c r="N4" s="603" t="s">
        <v>64</v>
      </c>
      <c r="O4" s="604"/>
      <c r="P4" s="605"/>
      <c r="R4" s="603" t="s">
        <v>65</v>
      </c>
      <c r="S4" s="604"/>
      <c r="T4" s="605"/>
      <c r="W4" s="49"/>
      <c r="X4" s="49"/>
      <c r="Y4" s="49"/>
      <c r="Z4" s="49"/>
    </row>
    <row r="5" spans="1:26" ht="18" thickBot="1" x14ac:dyDescent="0.3">
      <c r="A5" s="50" t="s">
        <v>2</v>
      </c>
      <c r="B5" s="292" t="s">
        <v>308</v>
      </c>
      <c r="C5" s="51" t="s">
        <v>311</v>
      </c>
      <c r="D5" s="292" t="s">
        <v>309</v>
      </c>
      <c r="F5" s="292" t="s">
        <v>308</v>
      </c>
      <c r="G5" s="51" t="s">
        <v>311</v>
      </c>
      <c r="H5" s="292" t="s">
        <v>309</v>
      </c>
      <c r="J5" s="292" t="s">
        <v>308</v>
      </c>
      <c r="K5" s="51" t="s">
        <v>311</v>
      </c>
      <c r="L5" s="292" t="s">
        <v>309</v>
      </c>
      <c r="N5" s="292" t="s">
        <v>308</v>
      </c>
      <c r="O5" s="51" t="s">
        <v>311</v>
      </c>
      <c r="P5" s="292" t="s">
        <v>309</v>
      </c>
      <c r="R5" s="292" t="s">
        <v>308</v>
      </c>
      <c r="S5" s="51" t="s">
        <v>311</v>
      </c>
      <c r="T5" s="292" t="s">
        <v>309</v>
      </c>
      <c r="W5" s="55"/>
      <c r="X5" s="55"/>
      <c r="Y5" s="55"/>
      <c r="Z5" s="55"/>
    </row>
    <row r="6" spans="1:26" x14ac:dyDescent="0.25">
      <c r="A6" s="56">
        <v>5.75</v>
      </c>
      <c r="B6" s="57">
        <v>95.1875</v>
      </c>
      <c r="C6" s="58">
        <v>94.9375</v>
      </c>
      <c r="D6" s="59">
        <v>94.9375</v>
      </c>
      <c r="F6" s="60"/>
      <c r="G6" s="60"/>
      <c r="H6" s="60"/>
      <c r="I6" s="60">
        <v>0</v>
      </c>
      <c r="J6" s="61">
        <f>F6+B6</f>
        <v>95.1875</v>
      </c>
      <c r="K6" s="62">
        <f t="shared" ref="K6:L21" si="0">G6+C6</f>
        <v>94.9375</v>
      </c>
      <c r="L6" s="63">
        <f t="shared" si="0"/>
        <v>94.9375</v>
      </c>
      <c r="N6" s="64"/>
      <c r="O6" s="62">
        <f>K6-J6</f>
        <v>-0.25</v>
      </c>
      <c r="P6" s="63">
        <f>L6-K6</f>
        <v>0</v>
      </c>
      <c r="R6" s="47"/>
      <c r="S6" s="48"/>
      <c r="T6" s="65"/>
    </row>
    <row r="7" spans="1:26" x14ac:dyDescent="0.25">
      <c r="A7" s="56">
        <v>5.875</v>
      </c>
      <c r="B7" s="57">
        <v>95.875</v>
      </c>
      <c r="C7" s="58">
        <v>95.625</v>
      </c>
      <c r="D7" s="59">
        <v>95.625</v>
      </c>
      <c r="F7" s="60"/>
      <c r="G7" s="60"/>
      <c r="H7" s="60"/>
      <c r="I7" s="60">
        <v>0</v>
      </c>
      <c r="J7" s="61">
        <f t="shared" ref="J7:L30" si="1">F7+B7</f>
        <v>95.875</v>
      </c>
      <c r="K7" s="62">
        <f t="shared" si="0"/>
        <v>95.625</v>
      </c>
      <c r="L7" s="63">
        <f t="shared" si="0"/>
        <v>95.625</v>
      </c>
      <c r="N7" s="64"/>
      <c r="O7" s="62">
        <f t="shared" ref="O7:P30" si="2">K7-J7</f>
        <v>-0.25</v>
      </c>
      <c r="P7" s="63">
        <f t="shared" si="2"/>
        <v>0</v>
      </c>
      <c r="R7" s="61">
        <f>J7-J6</f>
        <v>0.6875</v>
      </c>
      <c r="S7" s="62">
        <f t="shared" ref="S7:T22" si="3">K7-K6</f>
        <v>0.6875</v>
      </c>
      <c r="T7" s="63">
        <f t="shared" si="3"/>
        <v>0.6875</v>
      </c>
    </row>
    <row r="8" spans="1:26" x14ac:dyDescent="0.25">
      <c r="A8" s="56">
        <v>6</v>
      </c>
      <c r="B8" s="57">
        <v>96.5625</v>
      </c>
      <c r="C8" s="58">
        <v>96.3125</v>
      </c>
      <c r="D8" s="59">
        <v>96.3125</v>
      </c>
      <c r="F8" s="60"/>
      <c r="G8" s="60"/>
      <c r="H8" s="60"/>
      <c r="I8" s="60">
        <v>0</v>
      </c>
      <c r="J8" s="61">
        <f t="shared" si="1"/>
        <v>96.5625</v>
      </c>
      <c r="K8" s="62">
        <f t="shared" si="0"/>
        <v>96.3125</v>
      </c>
      <c r="L8" s="63">
        <f t="shared" si="0"/>
        <v>96.3125</v>
      </c>
      <c r="N8" s="64"/>
      <c r="O8" s="62">
        <f t="shared" si="2"/>
        <v>-0.25</v>
      </c>
      <c r="P8" s="63">
        <f t="shared" si="2"/>
        <v>0</v>
      </c>
      <c r="R8" s="61">
        <f t="shared" ref="R8:T30" si="4">J8-J7</f>
        <v>0.6875</v>
      </c>
      <c r="S8" s="62">
        <f t="shared" si="3"/>
        <v>0.6875</v>
      </c>
      <c r="T8" s="63">
        <f t="shared" si="3"/>
        <v>0.6875</v>
      </c>
    </row>
    <row r="9" spans="1:26" x14ac:dyDescent="0.25">
      <c r="A9" s="56">
        <v>6.125</v>
      </c>
      <c r="B9" s="57">
        <v>97.25</v>
      </c>
      <c r="C9" s="58">
        <v>97</v>
      </c>
      <c r="D9" s="59">
        <v>97</v>
      </c>
      <c r="F9" s="60"/>
      <c r="G9" s="60"/>
      <c r="H9" s="60"/>
      <c r="I9" s="60">
        <v>0</v>
      </c>
      <c r="J9" s="61">
        <f t="shared" si="1"/>
        <v>97.25</v>
      </c>
      <c r="K9" s="62">
        <f t="shared" si="0"/>
        <v>97</v>
      </c>
      <c r="L9" s="63">
        <f t="shared" si="0"/>
        <v>97</v>
      </c>
      <c r="N9" s="64"/>
      <c r="O9" s="62">
        <f t="shared" si="2"/>
        <v>-0.25</v>
      </c>
      <c r="P9" s="63">
        <f t="shared" si="2"/>
        <v>0</v>
      </c>
      <c r="R9" s="61">
        <f t="shared" si="4"/>
        <v>0.6875</v>
      </c>
      <c r="S9" s="62">
        <f t="shared" si="3"/>
        <v>0.6875</v>
      </c>
      <c r="T9" s="63">
        <f t="shared" si="3"/>
        <v>0.6875</v>
      </c>
    </row>
    <row r="10" spans="1:26" x14ac:dyDescent="0.25">
      <c r="A10" s="56">
        <v>6.25</v>
      </c>
      <c r="B10" s="57">
        <v>97.9375</v>
      </c>
      <c r="C10" s="58">
        <v>97.6875</v>
      </c>
      <c r="D10" s="59">
        <v>97.6875</v>
      </c>
      <c r="F10" s="60"/>
      <c r="G10" s="60"/>
      <c r="H10" s="60"/>
      <c r="I10" s="60">
        <v>0</v>
      </c>
      <c r="J10" s="61">
        <f t="shared" si="1"/>
        <v>97.9375</v>
      </c>
      <c r="K10" s="62">
        <f t="shared" si="0"/>
        <v>97.6875</v>
      </c>
      <c r="L10" s="63">
        <f t="shared" si="0"/>
        <v>97.6875</v>
      </c>
      <c r="N10" s="64"/>
      <c r="O10" s="62">
        <f t="shared" si="2"/>
        <v>-0.25</v>
      </c>
      <c r="P10" s="63">
        <f t="shared" si="2"/>
        <v>0</v>
      </c>
      <c r="R10" s="61">
        <f t="shared" si="4"/>
        <v>0.6875</v>
      </c>
      <c r="S10" s="62">
        <f t="shared" si="3"/>
        <v>0.6875</v>
      </c>
      <c r="T10" s="63">
        <f t="shared" si="3"/>
        <v>0.6875</v>
      </c>
    </row>
    <row r="11" spans="1:26" x14ac:dyDescent="0.25">
      <c r="A11" s="56">
        <v>6.375</v>
      </c>
      <c r="B11" s="57">
        <v>98.5625</v>
      </c>
      <c r="C11" s="58">
        <v>98.3125</v>
      </c>
      <c r="D11" s="59">
        <v>98.3125</v>
      </c>
      <c r="F11" s="60"/>
      <c r="G11" s="60"/>
      <c r="H11" s="60"/>
      <c r="I11" s="60">
        <v>0</v>
      </c>
      <c r="J11" s="61">
        <f t="shared" si="1"/>
        <v>98.5625</v>
      </c>
      <c r="K11" s="62">
        <f t="shared" si="0"/>
        <v>98.3125</v>
      </c>
      <c r="L11" s="63">
        <f t="shared" si="0"/>
        <v>98.3125</v>
      </c>
      <c r="N11" s="64"/>
      <c r="O11" s="62">
        <f t="shared" si="2"/>
        <v>-0.25</v>
      </c>
      <c r="P11" s="63">
        <f t="shared" si="2"/>
        <v>0</v>
      </c>
      <c r="R11" s="61">
        <f t="shared" si="4"/>
        <v>0.625</v>
      </c>
      <c r="S11" s="62">
        <f t="shared" si="3"/>
        <v>0.625</v>
      </c>
      <c r="T11" s="63">
        <f t="shared" si="3"/>
        <v>0.625</v>
      </c>
    </row>
    <row r="12" spans="1:26" x14ac:dyDescent="0.25">
      <c r="A12" s="56">
        <v>6.5</v>
      </c>
      <c r="B12" s="57">
        <v>99.1875</v>
      </c>
      <c r="C12" s="58">
        <v>98.9375</v>
      </c>
      <c r="D12" s="59">
        <v>98.9375</v>
      </c>
      <c r="F12" s="60"/>
      <c r="G12" s="60"/>
      <c r="H12" s="60"/>
      <c r="I12" s="60">
        <v>0</v>
      </c>
      <c r="J12" s="61">
        <f t="shared" si="1"/>
        <v>99.1875</v>
      </c>
      <c r="K12" s="62">
        <f t="shared" si="0"/>
        <v>98.9375</v>
      </c>
      <c r="L12" s="63">
        <f t="shared" si="0"/>
        <v>98.9375</v>
      </c>
      <c r="N12" s="64"/>
      <c r="O12" s="62">
        <f t="shared" si="2"/>
        <v>-0.25</v>
      </c>
      <c r="P12" s="63">
        <f t="shared" si="2"/>
        <v>0</v>
      </c>
      <c r="R12" s="61">
        <f t="shared" si="4"/>
        <v>0.625</v>
      </c>
      <c r="S12" s="62">
        <f t="shared" si="3"/>
        <v>0.625</v>
      </c>
      <c r="T12" s="63">
        <f t="shared" si="3"/>
        <v>0.625</v>
      </c>
    </row>
    <row r="13" spans="1:26" x14ac:dyDescent="0.25">
      <c r="A13" s="56">
        <v>6.625</v>
      </c>
      <c r="B13" s="57">
        <v>99.75</v>
      </c>
      <c r="C13" s="58">
        <v>99.5</v>
      </c>
      <c r="D13" s="59">
        <v>99.5</v>
      </c>
      <c r="F13" s="60"/>
      <c r="G13" s="60"/>
      <c r="H13" s="60"/>
      <c r="I13" s="60">
        <v>0</v>
      </c>
      <c r="J13" s="61">
        <f t="shared" si="1"/>
        <v>99.75</v>
      </c>
      <c r="K13" s="62">
        <f t="shared" si="0"/>
        <v>99.5</v>
      </c>
      <c r="L13" s="63">
        <f t="shared" si="0"/>
        <v>99.5</v>
      </c>
      <c r="N13" s="64"/>
      <c r="O13" s="62">
        <f t="shared" si="2"/>
        <v>-0.25</v>
      </c>
      <c r="P13" s="63">
        <f t="shared" si="2"/>
        <v>0</v>
      </c>
      <c r="R13" s="61">
        <f t="shared" si="4"/>
        <v>0.5625</v>
      </c>
      <c r="S13" s="62">
        <f t="shared" si="3"/>
        <v>0.5625</v>
      </c>
      <c r="T13" s="63">
        <f t="shared" si="3"/>
        <v>0.5625</v>
      </c>
    </row>
    <row r="14" spans="1:26" x14ac:dyDescent="0.25">
      <c r="A14" s="56">
        <v>6.75</v>
      </c>
      <c r="B14" s="57">
        <v>100.3125</v>
      </c>
      <c r="C14" s="58">
        <v>100.0625</v>
      </c>
      <c r="D14" s="59">
        <v>100.0625</v>
      </c>
      <c r="F14" s="60"/>
      <c r="G14" s="60"/>
      <c r="H14" s="60"/>
      <c r="I14" s="60">
        <v>0</v>
      </c>
      <c r="J14" s="61">
        <f t="shared" si="1"/>
        <v>100.3125</v>
      </c>
      <c r="K14" s="62">
        <f t="shared" si="0"/>
        <v>100.0625</v>
      </c>
      <c r="L14" s="63">
        <f t="shared" si="0"/>
        <v>100.0625</v>
      </c>
      <c r="N14" s="64"/>
      <c r="O14" s="62">
        <f t="shared" si="2"/>
        <v>-0.25</v>
      </c>
      <c r="P14" s="63">
        <f t="shared" si="2"/>
        <v>0</v>
      </c>
      <c r="R14" s="61">
        <f t="shared" si="4"/>
        <v>0.5625</v>
      </c>
      <c r="S14" s="62">
        <f t="shared" si="3"/>
        <v>0.5625</v>
      </c>
      <c r="T14" s="63">
        <f t="shared" si="3"/>
        <v>0.5625</v>
      </c>
    </row>
    <row r="15" spans="1:26" x14ac:dyDescent="0.25">
      <c r="A15" s="56">
        <v>6.875</v>
      </c>
      <c r="B15" s="57">
        <v>100.875</v>
      </c>
      <c r="C15" s="58">
        <v>100.625</v>
      </c>
      <c r="D15" s="59">
        <v>100.625</v>
      </c>
      <c r="F15" s="60"/>
      <c r="G15" s="60"/>
      <c r="H15" s="60"/>
      <c r="I15" s="60">
        <v>0</v>
      </c>
      <c r="J15" s="61">
        <f t="shared" si="1"/>
        <v>100.875</v>
      </c>
      <c r="K15" s="62">
        <f t="shared" si="0"/>
        <v>100.625</v>
      </c>
      <c r="L15" s="63">
        <f t="shared" si="0"/>
        <v>100.625</v>
      </c>
      <c r="N15" s="64"/>
      <c r="O15" s="62">
        <f t="shared" si="2"/>
        <v>-0.25</v>
      </c>
      <c r="P15" s="63">
        <f t="shared" si="2"/>
        <v>0</v>
      </c>
      <c r="R15" s="61">
        <f t="shared" si="4"/>
        <v>0.5625</v>
      </c>
      <c r="S15" s="62">
        <f t="shared" si="3"/>
        <v>0.5625</v>
      </c>
      <c r="T15" s="63">
        <f t="shared" si="3"/>
        <v>0.5625</v>
      </c>
    </row>
    <row r="16" spans="1:26" x14ac:dyDescent="0.25">
      <c r="A16" s="56">
        <v>7</v>
      </c>
      <c r="B16" s="57">
        <v>101.375</v>
      </c>
      <c r="C16" s="58">
        <v>101.125</v>
      </c>
      <c r="D16" s="59">
        <v>101.125</v>
      </c>
      <c r="F16" s="60"/>
      <c r="G16" s="60"/>
      <c r="H16" s="60"/>
      <c r="I16" s="60">
        <v>0</v>
      </c>
      <c r="J16" s="61">
        <f t="shared" si="1"/>
        <v>101.375</v>
      </c>
      <c r="K16" s="62">
        <f t="shared" si="0"/>
        <v>101.125</v>
      </c>
      <c r="L16" s="63">
        <f t="shared" si="0"/>
        <v>101.125</v>
      </c>
      <c r="N16" s="64"/>
      <c r="O16" s="62">
        <f t="shared" si="2"/>
        <v>-0.25</v>
      </c>
      <c r="P16" s="63">
        <f t="shared" si="2"/>
        <v>0</v>
      </c>
      <c r="R16" s="61">
        <f t="shared" si="4"/>
        <v>0.5</v>
      </c>
      <c r="S16" s="62">
        <f t="shared" si="3"/>
        <v>0.5</v>
      </c>
      <c r="T16" s="63">
        <f t="shared" si="3"/>
        <v>0.5</v>
      </c>
    </row>
    <row r="17" spans="1:20" x14ac:dyDescent="0.25">
      <c r="A17" s="56">
        <v>7.125</v>
      </c>
      <c r="B17" s="57">
        <v>101.875</v>
      </c>
      <c r="C17" s="58">
        <v>101.625</v>
      </c>
      <c r="D17" s="59">
        <v>101.625</v>
      </c>
      <c r="F17" s="60"/>
      <c r="G17" s="60"/>
      <c r="H17" s="60"/>
      <c r="I17" s="60">
        <v>0</v>
      </c>
      <c r="J17" s="61">
        <f t="shared" si="1"/>
        <v>101.875</v>
      </c>
      <c r="K17" s="62">
        <f t="shared" si="0"/>
        <v>101.625</v>
      </c>
      <c r="L17" s="63">
        <f t="shared" si="0"/>
        <v>101.625</v>
      </c>
      <c r="N17" s="64"/>
      <c r="O17" s="62">
        <f t="shared" si="2"/>
        <v>-0.25</v>
      </c>
      <c r="P17" s="63">
        <f t="shared" si="2"/>
        <v>0</v>
      </c>
      <c r="R17" s="61">
        <f t="shared" si="4"/>
        <v>0.5</v>
      </c>
      <c r="S17" s="62">
        <f t="shared" si="3"/>
        <v>0.5</v>
      </c>
      <c r="T17" s="63">
        <f t="shared" si="3"/>
        <v>0.5</v>
      </c>
    </row>
    <row r="18" spans="1:20" x14ac:dyDescent="0.25">
      <c r="A18" s="56">
        <v>7.25</v>
      </c>
      <c r="B18" s="57">
        <v>102.3125</v>
      </c>
      <c r="C18" s="58">
        <v>102.0625</v>
      </c>
      <c r="D18" s="59">
        <v>102.0625</v>
      </c>
      <c r="F18" s="60"/>
      <c r="G18" s="60"/>
      <c r="H18" s="60"/>
      <c r="I18" s="60">
        <v>0</v>
      </c>
      <c r="J18" s="61">
        <f t="shared" si="1"/>
        <v>102.3125</v>
      </c>
      <c r="K18" s="62">
        <f t="shared" si="0"/>
        <v>102.0625</v>
      </c>
      <c r="L18" s="63">
        <f t="shared" si="0"/>
        <v>102.0625</v>
      </c>
      <c r="N18" s="64"/>
      <c r="O18" s="62">
        <f t="shared" si="2"/>
        <v>-0.25</v>
      </c>
      <c r="P18" s="63">
        <f t="shared" si="2"/>
        <v>0</v>
      </c>
      <c r="R18" s="61">
        <f t="shared" si="4"/>
        <v>0.4375</v>
      </c>
      <c r="S18" s="62">
        <f t="shared" si="3"/>
        <v>0.4375</v>
      </c>
      <c r="T18" s="63">
        <f t="shared" si="3"/>
        <v>0.4375</v>
      </c>
    </row>
    <row r="19" spans="1:20" x14ac:dyDescent="0.25">
      <c r="A19" s="56">
        <v>7.375</v>
      </c>
      <c r="B19" s="57">
        <v>102.75</v>
      </c>
      <c r="C19" s="58">
        <v>102.5</v>
      </c>
      <c r="D19" s="59">
        <v>102.5</v>
      </c>
      <c r="F19" s="60"/>
      <c r="G19" s="60"/>
      <c r="H19" s="60"/>
      <c r="I19" s="60">
        <v>0</v>
      </c>
      <c r="J19" s="61">
        <f t="shared" si="1"/>
        <v>102.75</v>
      </c>
      <c r="K19" s="62">
        <f t="shared" si="0"/>
        <v>102.5</v>
      </c>
      <c r="L19" s="63">
        <f t="shared" si="0"/>
        <v>102.5</v>
      </c>
      <c r="N19" s="64"/>
      <c r="O19" s="62">
        <f t="shared" si="2"/>
        <v>-0.25</v>
      </c>
      <c r="P19" s="63">
        <f t="shared" si="2"/>
        <v>0</v>
      </c>
      <c r="R19" s="61">
        <f t="shared" si="4"/>
        <v>0.4375</v>
      </c>
      <c r="S19" s="62">
        <f t="shared" si="3"/>
        <v>0.4375</v>
      </c>
      <c r="T19" s="63">
        <f t="shared" si="3"/>
        <v>0.4375</v>
      </c>
    </row>
    <row r="20" spans="1:20" x14ac:dyDescent="0.25">
      <c r="A20" s="56">
        <v>7.5</v>
      </c>
      <c r="B20" s="57">
        <v>103.125</v>
      </c>
      <c r="C20" s="58">
        <v>102.875</v>
      </c>
      <c r="D20" s="59">
        <v>102.875</v>
      </c>
      <c r="F20" s="60"/>
      <c r="G20" s="60"/>
      <c r="H20" s="60"/>
      <c r="I20" s="60">
        <v>0</v>
      </c>
      <c r="J20" s="61">
        <f t="shared" si="1"/>
        <v>103.125</v>
      </c>
      <c r="K20" s="62">
        <f t="shared" si="0"/>
        <v>102.875</v>
      </c>
      <c r="L20" s="63">
        <f t="shared" si="0"/>
        <v>102.875</v>
      </c>
      <c r="N20" s="64"/>
      <c r="O20" s="62">
        <f t="shared" si="2"/>
        <v>-0.25</v>
      </c>
      <c r="P20" s="63">
        <f t="shared" si="2"/>
        <v>0</v>
      </c>
      <c r="R20" s="61">
        <f t="shared" si="4"/>
        <v>0.375</v>
      </c>
      <c r="S20" s="62">
        <f t="shared" si="3"/>
        <v>0.375</v>
      </c>
      <c r="T20" s="63">
        <f t="shared" si="3"/>
        <v>0.375</v>
      </c>
    </row>
    <row r="21" spans="1:20" x14ac:dyDescent="0.25">
      <c r="A21" s="56">
        <v>7.625</v>
      </c>
      <c r="B21" s="57">
        <v>103.5</v>
      </c>
      <c r="C21" s="58">
        <v>103.25</v>
      </c>
      <c r="D21" s="59">
        <v>103.25</v>
      </c>
      <c r="F21" s="60"/>
      <c r="G21" s="60"/>
      <c r="H21" s="60"/>
      <c r="I21" s="60">
        <v>0</v>
      </c>
      <c r="J21" s="61">
        <f t="shared" si="1"/>
        <v>103.5</v>
      </c>
      <c r="K21" s="62">
        <f t="shared" si="0"/>
        <v>103.25</v>
      </c>
      <c r="L21" s="63">
        <f t="shared" si="0"/>
        <v>103.25</v>
      </c>
      <c r="N21" s="64"/>
      <c r="O21" s="62">
        <f t="shared" si="2"/>
        <v>-0.25</v>
      </c>
      <c r="P21" s="63">
        <f t="shared" si="2"/>
        <v>0</v>
      </c>
      <c r="R21" s="61">
        <f t="shared" si="4"/>
        <v>0.375</v>
      </c>
      <c r="S21" s="62">
        <f t="shared" si="3"/>
        <v>0.375</v>
      </c>
      <c r="T21" s="63">
        <f t="shared" si="3"/>
        <v>0.375</v>
      </c>
    </row>
    <row r="22" spans="1:20" x14ac:dyDescent="0.25">
      <c r="A22" s="56">
        <v>7.75</v>
      </c>
      <c r="B22" s="57">
        <v>103.875</v>
      </c>
      <c r="C22" s="58">
        <v>103.625</v>
      </c>
      <c r="D22" s="59">
        <v>103.625</v>
      </c>
      <c r="F22" s="60"/>
      <c r="G22" s="60"/>
      <c r="H22" s="60"/>
      <c r="I22" s="60">
        <v>0</v>
      </c>
      <c r="J22" s="61">
        <f t="shared" si="1"/>
        <v>103.875</v>
      </c>
      <c r="K22" s="62">
        <f t="shared" si="1"/>
        <v>103.625</v>
      </c>
      <c r="L22" s="63">
        <f t="shared" si="1"/>
        <v>103.625</v>
      </c>
      <c r="N22" s="64"/>
      <c r="O22" s="62">
        <f t="shared" si="2"/>
        <v>-0.25</v>
      </c>
      <c r="P22" s="63">
        <f t="shared" si="2"/>
        <v>0</v>
      </c>
      <c r="R22" s="61">
        <f t="shared" si="4"/>
        <v>0.375</v>
      </c>
      <c r="S22" s="62">
        <f t="shared" si="3"/>
        <v>0.375</v>
      </c>
      <c r="T22" s="63">
        <f t="shared" si="3"/>
        <v>0.375</v>
      </c>
    </row>
    <row r="23" spans="1:20" x14ac:dyDescent="0.25">
      <c r="A23" s="56">
        <v>7.875</v>
      </c>
      <c r="B23" s="57">
        <v>104.1875</v>
      </c>
      <c r="C23" s="58">
        <v>103.9375</v>
      </c>
      <c r="D23" s="59">
        <v>103.9375</v>
      </c>
      <c r="F23" s="60"/>
      <c r="G23" s="60"/>
      <c r="H23" s="60"/>
      <c r="I23" s="60">
        <v>0</v>
      </c>
      <c r="J23" s="61">
        <f t="shared" si="1"/>
        <v>104.1875</v>
      </c>
      <c r="K23" s="62">
        <f t="shared" si="1"/>
        <v>103.9375</v>
      </c>
      <c r="L23" s="63">
        <f t="shared" si="1"/>
        <v>103.9375</v>
      </c>
      <c r="N23" s="64"/>
      <c r="O23" s="62">
        <f t="shared" si="2"/>
        <v>-0.25</v>
      </c>
      <c r="P23" s="63">
        <f t="shared" si="2"/>
        <v>0</v>
      </c>
      <c r="R23" s="61">
        <f t="shared" si="4"/>
        <v>0.3125</v>
      </c>
      <c r="S23" s="62">
        <f t="shared" si="4"/>
        <v>0.3125</v>
      </c>
      <c r="T23" s="63">
        <f t="shared" si="4"/>
        <v>0.3125</v>
      </c>
    </row>
    <row r="24" spans="1:20" x14ac:dyDescent="0.25">
      <c r="A24" s="56">
        <v>8</v>
      </c>
      <c r="B24" s="57">
        <v>104.5</v>
      </c>
      <c r="C24" s="58">
        <v>104.25</v>
      </c>
      <c r="D24" s="59">
        <v>104.25</v>
      </c>
      <c r="F24" s="60"/>
      <c r="G24" s="60"/>
      <c r="H24" s="60"/>
      <c r="I24" s="60">
        <v>0</v>
      </c>
      <c r="J24" s="61">
        <f t="shared" si="1"/>
        <v>104.5</v>
      </c>
      <c r="K24" s="62">
        <f t="shared" si="1"/>
        <v>104.25</v>
      </c>
      <c r="L24" s="63">
        <f t="shared" si="1"/>
        <v>104.25</v>
      </c>
      <c r="N24" s="64"/>
      <c r="O24" s="62">
        <f t="shared" si="2"/>
        <v>-0.25</v>
      </c>
      <c r="P24" s="63">
        <f t="shared" si="2"/>
        <v>0</v>
      </c>
      <c r="R24" s="61">
        <f t="shared" si="4"/>
        <v>0.3125</v>
      </c>
      <c r="S24" s="62">
        <f t="shared" si="4"/>
        <v>0.3125</v>
      </c>
      <c r="T24" s="63">
        <f t="shared" si="4"/>
        <v>0.3125</v>
      </c>
    </row>
    <row r="25" spans="1:20" x14ac:dyDescent="0.25">
      <c r="A25" s="56">
        <v>8.125</v>
      </c>
      <c r="B25" s="57">
        <v>104.7813</v>
      </c>
      <c r="C25" s="58">
        <v>104.5313</v>
      </c>
      <c r="D25" s="59">
        <v>104.5313</v>
      </c>
      <c r="F25" s="60"/>
      <c r="G25" s="60"/>
      <c r="H25" s="60"/>
      <c r="I25" s="60">
        <v>0</v>
      </c>
      <c r="J25" s="61">
        <f t="shared" si="1"/>
        <v>104.7813</v>
      </c>
      <c r="K25" s="62">
        <f t="shared" si="1"/>
        <v>104.5313</v>
      </c>
      <c r="L25" s="63">
        <f t="shared" si="1"/>
        <v>104.5313</v>
      </c>
      <c r="N25" s="64"/>
      <c r="O25" s="62">
        <f t="shared" si="2"/>
        <v>-0.25</v>
      </c>
      <c r="P25" s="63">
        <f t="shared" si="2"/>
        <v>0</v>
      </c>
      <c r="R25" s="61">
        <f t="shared" si="4"/>
        <v>0.28130000000000166</v>
      </c>
      <c r="S25" s="62">
        <f t="shared" si="4"/>
        <v>0.28130000000000166</v>
      </c>
      <c r="T25" s="63">
        <f t="shared" si="4"/>
        <v>0.28130000000000166</v>
      </c>
    </row>
    <row r="26" spans="1:20" x14ac:dyDescent="0.25">
      <c r="A26" s="56">
        <v>8.25</v>
      </c>
      <c r="B26" s="57">
        <v>105.0625</v>
      </c>
      <c r="C26" s="58">
        <v>104.8125</v>
      </c>
      <c r="D26" s="59">
        <v>104.8125</v>
      </c>
      <c r="F26" s="60"/>
      <c r="G26" s="60"/>
      <c r="H26" s="60"/>
      <c r="I26" s="60">
        <v>0</v>
      </c>
      <c r="J26" s="61">
        <f t="shared" si="1"/>
        <v>105.0625</v>
      </c>
      <c r="K26" s="62">
        <f t="shared" si="1"/>
        <v>104.8125</v>
      </c>
      <c r="L26" s="63">
        <f t="shared" si="1"/>
        <v>104.8125</v>
      </c>
      <c r="N26" s="64"/>
      <c r="O26" s="62">
        <f t="shared" si="2"/>
        <v>-0.25</v>
      </c>
      <c r="P26" s="63">
        <f t="shared" si="2"/>
        <v>0</v>
      </c>
      <c r="R26" s="61">
        <f t="shared" si="4"/>
        <v>0.28119999999999834</v>
      </c>
      <c r="S26" s="62">
        <f t="shared" si="4"/>
        <v>0.28119999999999834</v>
      </c>
      <c r="T26" s="63">
        <f t="shared" si="4"/>
        <v>0.28119999999999834</v>
      </c>
    </row>
    <row r="27" spans="1:20" x14ac:dyDescent="0.25">
      <c r="A27" s="56">
        <v>8.375</v>
      </c>
      <c r="B27" s="57">
        <v>105.3125</v>
      </c>
      <c r="C27" s="58">
        <v>105.0625</v>
      </c>
      <c r="D27" s="59">
        <v>105.0625</v>
      </c>
      <c r="F27" s="60"/>
      <c r="G27" s="60"/>
      <c r="H27" s="60"/>
      <c r="I27" s="60">
        <v>0</v>
      </c>
      <c r="J27" s="61">
        <f t="shared" si="1"/>
        <v>105.3125</v>
      </c>
      <c r="K27" s="62">
        <f t="shared" si="1"/>
        <v>105.0625</v>
      </c>
      <c r="L27" s="63">
        <f t="shared" si="1"/>
        <v>105.0625</v>
      </c>
      <c r="N27" s="64"/>
      <c r="O27" s="62">
        <f t="shared" si="2"/>
        <v>-0.25</v>
      </c>
      <c r="P27" s="63">
        <f t="shared" si="2"/>
        <v>0</v>
      </c>
      <c r="R27" s="61">
        <f t="shared" si="4"/>
        <v>0.25</v>
      </c>
      <c r="S27" s="62">
        <f t="shared" si="4"/>
        <v>0.25</v>
      </c>
      <c r="T27" s="63">
        <f t="shared" si="4"/>
        <v>0.25</v>
      </c>
    </row>
    <row r="28" spans="1:20" x14ac:dyDescent="0.25">
      <c r="A28" s="56">
        <v>8.5</v>
      </c>
      <c r="B28" s="57">
        <v>105.5625</v>
      </c>
      <c r="C28" s="58">
        <v>105.3125</v>
      </c>
      <c r="D28" s="59">
        <v>105.3125</v>
      </c>
      <c r="F28" s="60"/>
      <c r="G28" s="60"/>
      <c r="H28" s="60"/>
      <c r="I28" s="60">
        <v>0</v>
      </c>
      <c r="J28" s="61">
        <f t="shared" si="1"/>
        <v>105.5625</v>
      </c>
      <c r="K28" s="62">
        <f t="shared" si="1"/>
        <v>105.3125</v>
      </c>
      <c r="L28" s="63">
        <f t="shared" si="1"/>
        <v>105.3125</v>
      </c>
      <c r="N28" s="64"/>
      <c r="O28" s="62">
        <f t="shared" si="2"/>
        <v>-0.25</v>
      </c>
      <c r="P28" s="63">
        <f t="shared" si="2"/>
        <v>0</v>
      </c>
      <c r="R28" s="61">
        <f t="shared" si="4"/>
        <v>0.25</v>
      </c>
      <c r="S28" s="62">
        <f t="shared" si="4"/>
        <v>0.25</v>
      </c>
      <c r="T28" s="63">
        <f t="shared" si="4"/>
        <v>0.25</v>
      </c>
    </row>
    <row r="29" spans="1:20" x14ac:dyDescent="0.25">
      <c r="A29" s="56">
        <v>8.625</v>
      </c>
      <c r="B29" s="57">
        <v>105.8125</v>
      </c>
      <c r="C29" s="58">
        <v>105.5625</v>
      </c>
      <c r="D29" s="59">
        <v>105.5625</v>
      </c>
      <c r="F29" s="60"/>
      <c r="G29" s="60"/>
      <c r="H29" s="60"/>
      <c r="I29" s="60">
        <v>0</v>
      </c>
      <c r="J29" s="61">
        <f t="shared" si="1"/>
        <v>105.8125</v>
      </c>
      <c r="K29" s="62">
        <f t="shared" si="1"/>
        <v>105.5625</v>
      </c>
      <c r="L29" s="63">
        <f t="shared" si="1"/>
        <v>105.5625</v>
      </c>
      <c r="N29" s="64"/>
      <c r="O29" s="62">
        <f t="shared" si="2"/>
        <v>-0.25</v>
      </c>
      <c r="P29" s="63">
        <f t="shared" si="2"/>
        <v>0</v>
      </c>
      <c r="R29" s="61">
        <f t="shared" si="4"/>
        <v>0.25</v>
      </c>
      <c r="S29" s="62">
        <f t="shared" si="4"/>
        <v>0.25</v>
      </c>
      <c r="T29" s="63">
        <f t="shared" si="4"/>
        <v>0.25</v>
      </c>
    </row>
    <row r="30" spans="1:20" ht="15.75" thickBot="1" x14ac:dyDescent="0.3">
      <c r="A30" s="66">
        <v>8.75</v>
      </c>
      <c r="B30" s="57">
        <v>106.0625</v>
      </c>
      <c r="C30" s="67">
        <v>105.8125</v>
      </c>
      <c r="D30" s="59">
        <v>105.8125</v>
      </c>
      <c r="E30" s="69"/>
      <c r="F30" s="60"/>
      <c r="G30" s="60"/>
      <c r="H30" s="60"/>
      <c r="I30" s="60">
        <v>0</v>
      </c>
      <c r="J30" s="70">
        <f t="shared" si="1"/>
        <v>106.0625</v>
      </c>
      <c r="K30" s="71">
        <f t="shared" si="1"/>
        <v>105.8125</v>
      </c>
      <c r="L30" s="72">
        <f t="shared" si="1"/>
        <v>105.8125</v>
      </c>
      <c r="N30" s="73"/>
      <c r="O30" s="71">
        <f t="shared" si="2"/>
        <v>-0.25</v>
      </c>
      <c r="P30" s="72">
        <f t="shared" si="2"/>
        <v>0</v>
      </c>
      <c r="R30" s="70">
        <f t="shared" si="4"/>
        <v>0.25</v>
      </c>
      <c r="S30" s="71">
        <f t="shared" si="4"/>
        <v>0.25</v>
      </c>
      <c r="T30" s="72">
        <f t="shared" si="4"/>
        <v>0.25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9A207-42D3-47E2-BA49-012C7EAF0B50}">
  <sheetPr published="0">
    <tabColor rgb="FFFF0000"/>
    <pageSetUpPr fitToPage="1"/>
  </sheetPr>
  <dimension ref="B1:Y54"/>
  <sheetViews>
    <sheetView zoomScale="80" zoomScaleNormal="80" workbookViewId="0">
      <selection activeCell="B5" sqref="B5:D5"/>
    </sheetView>
  </sheetViews>
  <sheetFormatPr defaultColWidth="8.85546875" defaultRowHeight="15" x14ac:dyDescent="0.25"/>
  <cols>
    <col min="1" max="1" width="2.5703125" customWidth="1"/>
    <col min="2" max="2" width="24" style="43" customWidth="1"/>
    <col min="3" max="4" width="14.85546875" style="43" customWidth="1"/>
    <col min="5" max="5" width="2.7109375" customWidth="1"/>
    <col min="9" max="9" width="30.85546875" customWidth="1"/>
    <col min="10" max="10" width="8.85546875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.85546875" customWidth="1"/>
    <col min="24" max="24" width="9.28515625" bestFit="1" customWidth="1"/>
  </cols>
  <sheetData>
    <row r="1" spans="2:24" ht="14.45" customHeight="1" thickBot="1" x14ac:dyDescent="0.3">
      <c r="C1" s="165"/>
      <c r="D1" s="165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2:24" ht="14.45" customHeight="1" x14ac:dyDescent="0.25">
      <c r="B2" s="724" t="s">
        <v>387</v>
      </c>
      <c r="C2" s="725"/>
      <c r="D2" s="725"/>
      <c r="E2" s="167"/>
      <c r="F2" s="168" t="s">
        <v>342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7"/>
      <c r="R2" s="48"/>
      <c r="S2" s="48"/>
      <c r="T2" s="48"/>
      <c r="U2" s="48"/>
      <c r="V2" s="48"/>
      <c r="W2" s="48"/>
      <c r="X2" s="65"/>
    </row>
    <row r="3" spans="2:24" ht="15" customHeight="1" x14ac:dyDescent="0.25">
      <c r="B3" s="726"/>
      <c r="C3" s="727"/>
      <c r="D3" s="727"/>
      <c r="E3" s="169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170"/>
      <c r="X3" s="163"/>
    </row>
    <row r="4" spans="2:24" ht="14.45" customHeight="1" x14ac:dyDescent="0.25">
      <c r="B4" s="38" t="s">
        <v>149</v>
      </c>
      <c r="C4" s="37"/>
      <c r="D4" s="733">
        <v>45692</v>
      </c>
      <c r="E4" s="733"/>
      <c r="F4" s="733"/>
      <c r="G4" s="83"/>
      <c r="H4" s="83"/>
      <c r="I4" s="83"/>
      <c r="J4" s="83"/>
      <c r="K4" s="83"/>
      <c r="L4" s="83"/>
      <c r="M4" s="83"/>
      <c r="N4" s="83"/>
      <c r="O4" s="83"/>
      <c r="P4" s="83"/>
      <c r="Q4" s="170"/>
      <c r="X4" s="163"/>
    </row>
    <row r="5" spans="2:24" ht="15" customHeight="1" x14ac:dyDescent="0.25">
      <c r="B5" s="728" t="s">
        <v>150</v>
      </c>
      <c r="C5" s="729"/>
      <c r="D5" s="730"/>
      <c r="E5" s="731" t="s">
        <v>151</v>
      </c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1"/>
      <c r="R5" s="690"/>
      <c r="S5" s="690"/>
      <c r="T5" s="690"/>
      <c r="U5" s="690"/>
      <c r="V5" s="690"/>
      <c r="W5" s="690"/>
      <c r="X5" s="691"/>
    </row>
    <row r="6" spans="2:24" ht="15.75" x14ac:dyDescent="0.25">
      <c r="B6" s="7" t="s">
        <v>2</v>
      </c>
      <c r="C6" s="171" t="s">
        <v>69</v>
      </c>
      <c r="D6" s="171" t="s">
        <v>335</v>
      </c>
      <c r="E6" s="170"/>
      <c r="F6" s="721" t="s">
        <v>152</v>
      </c>
      <c r="G6" s="721"/>
      <c r="H6" s="732"/>
      <c r="I6" s="732"/>
      <c r="J6" s="172" t="s">
        <v>153</v>
      </c>
      <c r="K6" s="172">
        <v>0.55000000000000004</v>
      </c>
      <c r="L6" s="172">
        <v>0.6</v>
      </c>
      <c r="M6" s="172">
        <v>0.65</v>
      </c>
      <c r="N6" s="172">
        <v>0.70000000000000018</v>
      </c>
      <c r="O6" s="172">
        <v>0.75000000000000022</v>
      </c>
      <c r="P6" s="172">
        <v>0.80000000000000027</v>
      </c>
      <c r="Q6" s="172">
        <v>0.85</v>
      </c>
      <c r="R6" s="173"/>
      <c r="S6" s="173"/>
      <c r="T6" s="173"/>
      <c r="U6" s="173"/>
      <c r="V6" s="173"/>
      <c r="W6" s="173"/>
      <c r="X6" s="174"/>
    </row>
    <row r="7" spans="2:24" ht="15.6" customHeight="1" x14ac:dyDescent="0.25">
      <c r="B7" s="175">
        <f>'DSCR Supreme Pricer'!A6-0.001</f>
        <v>5.9989999999999997</v>
      </c>
      <c r="C7" s="190">
        <f>'DSCR Supreme Pricer'!H6</f>
        <v>96.500799999999998</v>
      </c>
      <c r="D7" s="190">
        <f>'DSCR Supreme Pricer'!I6</f>
        <v>96.250799999999998</v>
      </c>
      <c r="E7" s="177"/>
      <c r="F7" s="714" t="s">
        <v>334</v>
      </c>
      <c r="G7" s="715"/>
      <c r="H7" s="343" t="s">
        <v>75</v>
      </c>
      <c r="I7" s="359"/>
      <c r="J7" s="360">
        <v>0.25</v>
      </c>
      <c r="K7" s="345">
        <v>0.25</v>
      </c>
      <c r="L7" s="345">
        <v>0.125</v>
      </c>
      <c r="M7" s="357">
        <v>0</v>
      </c>
      <c r="N7" s="9">
        <v>-0.375</v>
      </c>
      <c r="O7" s="9">
        <v>-1.25</v>
      </c>
      <c r="P7" s="340">
        <v>-2.125</v>
      </c>
      <c r="Q7" s="361" t="s">
        <v>12</v>
      </c>
      <c r="R7" s="690" t="s">
        <v>89</v>
      </c>
      <c r="S7" s="690"/>
      <c r="T7" s="690"/>
      <c r="U7" s="690"/>
      <c r="V7" s="690"/>
      <c r="W7" s="690"/>
      <c r="X7" s="691"/>
    </row>
    <row r="8" spans="2:24" x14ac:dyDescent="0.25">
      <c r="B8" s="175">
        <f>'DSCR Supreme Pricer'!A7-0.001</f>
        <v>6.1239999999999997</v>
      </c>
      <c r="C8" s="190">
        <f>'DSCR Supreme Pricer'!H7</f>
        <v>97.188299999999998</v>
      </c>
      <c r="D8" s="190">
        <f>'DSCR Supreme Pricer'!I7</f>
        <v>96.938299999999998</v>
      </c>
      <c r="E8" s="179"/>
      <c r="F8" s="716"/>
      <c r="G8" s="717"/>
      <c r="H8" s="343" t="s">
        <v>16</v>
      </c>
      <c r="I8" s="359"/>
      <c r="J8" s="360">
        <v>0.25</v>
      </c>
      <c r="K8" s="345">
        <v>0.25</v>
      </c>
      <c r="L8" s="345">
        <v>0.125</v>
      </c>
      <c r="M8" s="357">
        <v>-0.125</v>
      </c>
      <c r="N8" s="344">
        <v>-0.5</v>
      </c>
      <c r="O8" s="344">
        <v>-1.375</v>
      </c>
      <c r="P8" s="9">
        <v>-2.625</v>
      </c>
      <c r="Q8" s="361" t="s">
        <v>12</v>
      </c>
      <c r="R8" s="690" t="s">
        <v>35</v>
      </c>
      <c r="S8" s="690"/>
      <c r="T8" s="690"/>
      <c r="U8" s="690"/>
      <c r="V8" s="690"/>
      <c r="W8" s="690"/>
      <c r="X8" s="691"/>
    </row>
    <row r="9" spans="2:24" x14ac:dyDescent="0.25">
      <c r="B9" s="175">
        <f>'DSCR Supreme Pricer'!A8-0.001</f>
        <v>6.2489999999999997</v>
      </c>
      <c r="C9" s="190">
        <f>'DSCR Supreme Pricer'!H8</f>
        <v>97.875799999999998</v>
      </c>
      <c r="D9" s="190">
        <f>'DSCR Supreme Pricer'!I8</f>
        <v>97.625799999999998</v>
      </c>
      <c r="E9" s="179"/>
      <c r="F9" s="716"/>
      <c r="G9" s="717"/>
      <c r="H9" s="343" t="s">
        <v>18</v>
      </c>
      <c r="I9" s="359"/>
      <c r="J9" s="360">
        <v>0.125</v>
      </c>
      <c r="K9" s="345">
        <v>0.125</v>
      </c>
      <c r="L9" s="345">
        <v>0.125</v>
      </c>
      <c r="M9" s="357">
        <v>-0.25</v>
      </c>
      <c r="N9" s="344">
        <v>-0.625</v>
      </c>
      <c r="O9" s="344">
        <v>-1.5</v>
      </c>
      <c r="P9" s="9">
        <v>-2.75</v>
      </c>
      <c r="Q9" s="361" t="s">
        <v>12</v>
      </c>
      <c r="R9" s="690" t="s">
        <v>154</v>
      </c>
      <c r="S9" s="690"/>
      <c r="T9" s="690"/>
      <c r="U9" s="690"/>
      <c r="V9" s="690"/>
      <c r="W9" s="690"/>
      <c r="X9" s="691"/>
    </row>
    <row r="10" spans="2:24" x14ac:dyDescent="0.25">
      <c r="B10" s="175">
        <f>'DSCR Supreme Pricer'!A9-0.001</f>
        <v>6.3739999999999997</v>
      </c>
      <c r="C10" s="190">
        <f>'DSCR Supreme Pricer'!H9</f>
        <v>98.500799999999998</v>
      </c>
      <c r="D10" s="190">
        <f>'DSCR Supreme Pricer'!I9</f>
        <v>98.250799999999998</v>
      </c>
      <c r="E10" s="179"/>
      <c r="F10" s="716"/>
      <c r="G10" s="717"/>
      <c r="H10" s="362" t="s">
        <v>20</v>
      </c>
      <c r="I10" s="363"/>
      <c r="J10" s="360">
        <v>0</v>
      </c>
      <c r="K10" s="345">
        <v>-0.25</v>
      </c>
      <c r="L10" s="345">
        <v>-0.5</v>
      </c>
      <c r="M10" s="357">
        <v>-0.875</v>
      </c>
      <c r="N10" s="345">
        <v>-1.125</v>
      </c>
      <c r="O10" s="345">
        <v>-2.625</v>
      </c>
      <c r="P10" s="361" t="s">
        <v>12</v>
      </c>
      <c r="Q10" s="361" t="s">
        <v>12</v>
      </c>
      <c r="R10" s="690" t="s">
        <v>393</v>
      </c>
      <c r="S10" s="690"/>
      <c r="T10" s="690"/>
      <c r="U10" s="690"/>
      <c r="V10" s="690"/>
      <c r="W10" s="690"/>
      <c r="X10" s="691"/>
    </row>
    <row r="11" spans="2:24" x14ac:dyDescent="0.25">
      <c r="B11" s="175">
        <f>'DSCR Supreme Pricer'!A10-0.001</f>
        <v>6.4989999999999997</v>
      </c>
      <c r="C11" s="190">
        <f>'DSCR Supreme Pricer'!H10</f>
        <v>99.125799999999998</v>
      </c>
      <c r="D11" s="190">
        <f>'DSCR Supreme Pricer'!I10</f>
        <v>98.875799999999998</v>
      </c>
      <c r="E11" s="177"/>
      <c r="F11" s="718"/>
      <c r="G11" s="719"/>
      <c r="H11" s="343" t="s">
        <v>22</v>
      </c>
      <c r="I11" s="359"/>
      <c r="J11" s="347" t="s">
        <v>12</v>
      </c>
      <c r="K11" s="347" t="s">
        <v>12</v>
      </c>
      <c r="L11" s="347" t="s">
        <v>12</v>
      </c>
      <c r="M11" s="347" t="s">
        <v>12</v>
      </c>
      <c r="N11" s="347" t="s">
        <v>12</v>
      </c>
      <c r="O11" s="347" t="s">
        <v>12</v>
      </c>
      <c r="P11" s="347" t="s">
        <v>12</v>
      </c>
      <c r="Q11" s="347" t="s">
        <v>12</v>
      </c>
      <c r="R11" s="690" t="s">
        <v>38</v>
      </c>
      <c r="S11" s="690"/>
      <c r="T11" s="690"/>
      <c r="U11" s="690"/>
      <c r="V11" s="690"/>
      <c r="W11" s="690"/>
      <c r="X11" s="691"/>
    </row>
    <row r="12" spans="2:24" ht="15.75" x14ac:dyDescent="0.25">
      <c r="B12" s="175">
        <f>'DSCR Supreme Pricer'!A11-0.001</f>
        <v>6.6239999999999997</v>
      </c>
      <c r="C12" s="190">
        <f>'DSCR Supreme Pricer'!H11</f>
        <v>99.688299999999998</v>
      </c>
      <c r="D12" s="190">
        <f>'DSCR Supreme Pricer'!I11</f>
        <v>99.438299999999998</v>
      </c>
      <c r="E12" s="179"/>
      <c r="F12" s="720"/>
      <c r="G12" s="720"/>
      <c r="H12" s="721"/>
      <c r="I12" s="721"/>
      <c r="J12" s="184" t="s">
        <v>153</v>
      </c>
      <c r="K12" s="184">
        <v>0.55000000000000004</v>
      </c>
      <c r="L12" s="184">
        <v>0.60000000000000009</v>
      </c>
      <c r="M12" s="184">
        <v>0.65000000000000013</v>
      </c>
      <c r="N12" s="184">
        <v>0.70000000000000018</v>
      </c>
      <c r="O12" s="184">
        <v>0.75000000000000022</v>
      </c>
      <c r="P12" s="184">
        <v>0.80000000000000027</v>
      </c>
      <c r="Q12" s="184">
        <v>0.85</v>
      </c>
      <c r="R12" s="641" t="s">
        <v>41</v>
      </c>
      <c r="S12" s="641"/>
      <c r="T12" s="641"/>
      <c r="U12" s="641"/>
      <c r="V12" s="641"/>
      <c r="W12" s="641"/>
      <c r="X12" s="642"/>
    </row>
    <row r="13" spans="2:24" x14ac:dyDescent="0.25">
      <c r="B13" s="175">
        <f>'DSCR Supreme Pricer'!A12-0.001</f>
        <v>6.7489999999999997</v>
      </c>
      <c r="C13" s="190">
        <f>'DSCR Supreme Pricer'!H12</f>
        <v>100.2508</v>
      </c>
      <c r="D13" s="190">
        <f>'DSCR Supreme Pricer'!I12</f>
        <v>100.0008</v>
      </c>
      <c r="E13" s="179"/>
      <c r="F13" s="722" t="s">
        <v>157</v>
      </c>
      <c r="G13" s="723"/>
      <c r="H13" s="723"/>
      <c r="I13" s="723"/>
      <c r="J13" s="723"/>
      <c r="K13" s="723"/>
      <c r="L13" s="723"/>
      <c r="M13" s="723"/>
      <c r="N13" s="723"/>
      <c r="O13" s="723"/>
      <c r="P13" s="723"/>
      <c r="Q13" s="723"/>
      <c r="R13" s="690" t="s">
        <v>97</v>
      </c>
      <c r="S13" s="690"/>
      <c r="T13" s="690"/>
      <c r="U13" s="690"/>
      <c r="V13" s="690"/>
      <c r="W13" s="690"/>
      <c r="X13" s="691"/>
    </row>
    <row r="14" spans="2:24" ht="15.75" x14ac:dyDescent="0.25">
      <c r="B14" s="175">
        <f>'DSCR Supreme Pricer'!A13-0.001</f>
        <v>6.8739999999999997</v>
      </c>
      <c r="C14" s="190">
        <f>'DSCR Supreme Pricer'!H13</f>
        <v>100.8133</v>
      </c>
      <c r="D14" s="190">
        <f>'DSCR Supreme Pricer'!I13</f>
        <v>100.5633</v>
      </c>
      <c r="E14" s="179"/>
      <c r="F14" s="714" t="s">
        <v>288</v>
      </c>
      <c r="G14" s="734"/>
      <c r="H14" s="423" t="s">
        <v>374</v>
      </c>
      <c r="I14" s="414"/>
      <c r="J14" s="199">
        <v>-0.125</v>
      </c>
      <c r="K14" s="199">
        <v>-0.125</v>
      </c>
      <c r="L14" s="199">
        <v>-0.125</v>
      </c>
      <c r="M14" s="199">
        <v>-0.125</v>
      </c>
      <c r="N14" s="199">
        <v>-0.25</v>
      </c>
      <c r="O14" s="199">
        <v>-0.25</v>
      </c>
      <c r="P14" s="199">
        <v>-0.25</v>
      </c>
      <c r="Q14" s="182" t="s">
        <v>12</v>
      </c>
      <c r="R14" s="690" t="s">
        <v>47</v>
      </c>
      <c r="S14" s="690"/>
      <c r="T14" s="690"/>
      <c r="U14" s="690"/>
      <c r="V14" s="690"/>
      <c r="W14" s="690"/>
      <c r="X14" s="691"/>
    </row>
    <row r="15" spans="2:24" ht="15.6" customHeight="1" x14ac:dyDescent="0.25">
      <c r="B15" s="175">
        <f>'DSCR Supreme Pricer'!A14-0.001</f>
        <v>6.9989999999999997</v>
      </c>
      <c r="C15" s="190">
        <f>'DSCR Supreme Pricer'!H14</f>
        <v>101.3133</v>
      </c>
      <c r="D15" s="190">
        <f>'DSCR Supreme Pricer'!I14</f>
        <v>101.0633</v>
      </c>
      <c r="E15" s="179"/>
      <c r="F15" s="718"/>
      <c r="G15" s="735"/>
      <c r="H15" s="423" t="s">
        <v>377</v>
      </c>
      <c r="I15" s="414"/>
      <c r="J15" s="145">
        <v>0.125</v>
      </c>
      <c r="K15" s="145">
        <v>0.125</v>
      </c>
      <c r="L15" s="145">
        <v>0.125</v>
      </c>
      <c r="M15" s="145">
        <v>0.125</v>
      </c>
      <c r="N15" s="145">
        <v>0.25</v>
      </c>
      <c r="O15" s="145">
        <v>0.25</v>
      </c>
      <c r="P15" s="145">
        <v>0.25</v>
      </c>
      <c r="Q15" s="182" t="s">
        <v>12</v>
      </c>
      <c r="R15" s="641" t="s">
        <v>49</v>
      </c>
      <c r="S15" s="641"/>
      <c r="T15" s="641"/>
      <c r="U15" s="641"/>
      <c r="V15" s="641"/>
      <c r="W15" s="641"/>
      <c r="X15" s="642"/>
    </row>
    <row r="16" spans="2:24" ht="15" customHeight="1" x14ac:dyDescent="0.25">
      <c r="B16" s="175">
        <f>'DSCR Supreme Pricer'!A15-0.001</f>
        <v>7.1239999999999997</v>
      </c>
      <c r="C16" s="190">
        <f>'DSCR Supreme Pricer'!H15</f>
        <v>101.8133</v>
      </c>
      <c r="D16" s="190">
        <f>'DSCR Supreme Pricer'!I15</f>
        <v>101.5633</v>
      </c>
      <c r="E16" s="179"/>
      <c r="F16" s="606" t="s">
        <v>162</v>
      </c>
      <c r="G16" s="606"/>
      <c r="H16" s="423" t="s">
        <v>378</v>
      </c>
      <c r="I16" s="414"/>
      <c r="J16" s="119">
        <v>-0.375</v>
      </c>
      <c r="K16" s="119">
        <v>-0.375</v>
      </c>
      <c r="L16" s="119">
        <v>-0.375</v>
      </c>
      <c r="M16" s="119">
        <v>-0.625</v>
      </c>
      <c r="N16" s="119">
        <v>-0.625</v>
      </c>
      <c r="O16" s="119">
        <v>-1.25</v>
      </c>
      <c r="P16" s="182" t="s">
        <v>12</v>
      </c>
      <c r="Q16" s="182" t="s">
        <v>12</v>
      </c>
      <c r="R16" s="690" t="s">
        <v>312</v>
      </c>
      <c r="S16" s="690"/>
      <c r="T16" s="690"/>
      <c r="U16" s="690"/>
      <c r="V16" s="690"/>
      <c r="W16" s="690"/>
      <c r="X16" s="691"/>
    </row>
    <row r="17" spans="2:24" ht="15.75" x14ac:dyDescent="0.25">
      <c r="B17" s="175">
        <f>'DSCR Supreme Pricer'!A16-0.001</f>
        <v>7.2489999999999997</v>
      </c>
      <c r="C17" s="190">
        <f>'DSCR Supreme Pricer'!H16</f>
        <v>102.2508</v>
      </c>
      <c r="D17" s="190">
        <f>'DSCR Supreme Pricer'!I16</f>
        <v>102.0008</v>
      </c>
      <c r="E17" s="179"/>
      <c r="F17" s="607" t="s">
        <v>164</v>
      </c>
      <c r="G17" s="608"/>
      <c r="H17" s="423" t="s">
        <v>329</v>
      </c>
      <c r="I17" s="414"/>
      <c r="J17" s="188">
        <v>-0.25</v>
      </c>
      <c r="K17" s="188">
        <v>-0.25</v>
      </c>
      <c r="L17" s="188">
        <v>-0.25</v>
      </c>
      <c r="M17" s="188">
        <v>-0.25</v>
      </c>
      <c r="N17" s="188">
        <v>-0.25</v>
      </c>
      <c r="O17" s="424">
        <v>-0.5</v>
      </c>
      <c r="P17" s="425">
        <v>-0.75</v>
      </c>
      <c r="Q17" s="189" t="s">
        <v>12</v>
      </c>
      <c r="R17" s="641" t="s">
        <v>52</v>
      </c>
      <c r="S17" s="641"/>
      <c r="T17" s="641"/>
      <c r="U17" s="641"/>
      <c r="V17" s="641"/>
      <c r="W17" s="641"/>
      <c r="X17" s="642"/>
    </row>
    <row r="18" spans="2:24" ht="15" customHeight="1" x14ac:dyDescent="0.25">
      <c r="B18" s="175">
        <f>'DSCR Supreme Pricer'!A17-0.001</f>
        <v>7.3739999999999997</v>
      </c>
      <c r="C18" s="190">
        <f>'DSCR Supreme Pricer'!H17</f>
        <v>102.6883</v>
      </c>
      <c r="D18" s="190">
        <f>'DSCR Supreme Pricer'!I17</f>
        <v>102.4383</v>
      </c>
      <c r="E18" s="179"/>
      <c r="F18" s="609"/>
      <c r="G18" s="610"/>
      <c r="H18" s="423" t="s">
        <v>330</v>
      </c>
      <c r="I18" s="414"/>
      <c r="J18" s="188">
        <v>-0.375</v>
      </c>
      <c r="K18" s="188">
        <v>-0.375</v>
      </c>
      <c r="L18" s="188">
        <v>-0.375</v>
      </c>
      <c r="M18" s="188">
        <v>-0.375</v>
      </c>
      <c r="N18" s="188">
        <v>-0.375</v>
      </c>
      <c r="O18" s="424">
        <v>-0.625</v>
      </c>
      <c r="P18" s="425">
        <v>-0.875</v>
      </c>
      <c r="Q18" s="189" t="s">
        <v>12</v>
      </c>
      <c r="R18" s="690" t="s">
        <v>106</v>
      </c>
      <c r="S18" s="690"/>
      <c r="T18" s="690"/>
      <c r="U18" s="690"/>
      <c r="V18" s="690"/>
      <c r="W18" s="690"/>
      <c r="X18" s="691"/>
    </row>
    <row r="19" spans="2:24" ht="15" customHeight="1" x14ac:dyDescent="0.25">
      <c r="B19" s="175">
        <f>'DSCR Supreme Pricer'!A18-0.001</f>
        <v>7.4989999999999997</v>
      </c>
      <c r="C19" s="190">
        <f>'DSCR Supreme Pricer'!H18</f>
        <v>103.0633</v>
      </c>
      <c r="D19" s="190">
        <f>'DSCR Supreme Pricer'!I18</f>
        <v>102.8133</v>
      </c>
      <c r="E19" s="179"/>
      <c r="F19" s="658" t="s">
        <v>163</v>
      </c>
      <c r="G19" s="659"/>
      <c r="H19" s="659"/>
      <c r="I19" s="659"/>
      <c r="J19" s="659"/>
      <c r="K19" s="659"/>
      <c r="L19" s="659"/>
      <c r="M19" s="659"/>
      <c r="N19" s="659"/>
      <c r="O19" s="659"/>
      <c r="P19" s="659"/>
      <c r="Q19" s="660"/>
      <c r="R19" s="710" t="s">
        <v>159</v>
      </c>
      <c r="S19" s="710"/>
      <c r="T19" s="710"/>
      <c r="U19" s="710"/>
      <c r="V19" s="710"/>
      <c r="W19" s="710"/>
      <c r="X19" s="711"/>
    </row>
    <row r="20" spans="2:24" ht="15" customHeight="1" x14ac:dyDescent="0.25">
      <c r="B20" s="175">
        <f>'DSCR Supreme Pricer'!A19-0.001</f>
        <v>7.6239999999999997</v>
      </c>
      <c r="C20" s="190">
        <f>'DSCR Supreme Pricer'!H19</f>
        <v>103.4383</v>
      </c>
      <c r="D20" s="190">
        <f>'DSCR Supreme Pricer'!I19</f>
        <v>103.1883</v>
      </c>
      <c r="E20" s="179"/>
      <c r="F20" s="662" t="s">
        <v>370</v>
      </c>
      <c r="G20" s="663"/>
      <c r="H20" s="666" t="s">
        <v>368</v>
      </c>
      <c r="I20" s="667"/>
      <c r="J20" s="344">
        <v>-0.375</v>
      </c>
      <c r="K20" s="344">
        <v>-0.375</v>
      </c>
      <c r="L20" s="344">
        <v>-0.375</v>
      </c>
      <c r="M20" s="344">
        <v>-0.375</v>
      </c>
      <c r="N20" s="344">
        <v>-0.375</v>
      </c>
      <c r="O20" s="345">
        <v>-0.5</v>
      </c>
      <c r="P20" s="346">
        <v>-0.875</v>
      </c>
      <c r="Q20" s="347" t="s">
        <v>12</v>
      </c>
      <c r="R20" s="710" t="s">
        <v>363</v>
      </c>
      <c r="S20" s="710"/>
      <c r="T20" s="710"/>
      <c r="U20" s="710"/>
      <c r="V20" s="710"/>
      <c r="W20" s="710"/>
      <c r="X20" s="711"/>
    </row>
    <row r="21" spans="2:24" ht="15" customHeight="1" x14ac:dyDescent="0.25">
      <c r="B21" s="175">
        <f>'DSCR Supreme Pricer'!A20-0.001</f>
        <v>7.7489999999999997</v>
      </c>
      <c r="C21" s="190">
        <f>'DSCR Supreme Pricer'!H20</f>
        <v>103.8133</v>
      </c>
      <c r="D21" s="190">
        <f>'DSCR Supreme Pricer'!I20</f>
        <v>103.5633</v>
      </c>
      <c r="E21" s="179"/>
      <c r="F21" s="662"/>
      <c r="G21" s="663"/>
      <c r="H21" s="348" t="s">
        <v>94</v>
      </c>
      <c r="I21" s="349"/>
      <c r="J21" s="345">
        <v>-0.125</v>
      </c>
      <c r="K21" s="345">
        <v>-0.125</v>
      </c>
      <c r="L21" s="345">
        <v>-0.125</v>
      </c>
      <c r="M21" s="345">
        <v>-0.125</v>
      </c>
      <c r="N21" s="345">
        <v>-0.125</v>
      </c>
      <c r="O21" s="345">
        <v>-0.25</v>
      </c>
      <c r="P21" s="346">
        <v>-0.625</v>
      </c>
      <c r="Q21" s="347" t="s">
        <v>12</v>
      </c>
      <c r="R21" s="712" t="s">
        <v>160</v>
      </c>
      <c r="S21" s="712"/>
      <c r="T21" s="712"/>
      <c r="U21" s="712"/>
      <c r="V21" s="712"/>
      <c r="W21" s="712"/>
      <c r="X21" s="713"/>
    </row>
    <row r="22" spans="2:24" ht="15" customHeight="1" x14ac:dyDescent="0.25">
      <c r="B22" s="175">
        <f>'DSCR Supreme Pricer'!A21-0.001</f>
        <v>7.8739999999999997</v>
      </c>
      <c r="C22" s="190">
        <f>'DSCR Supreme Pricer'!H21</f>
        <v>104.1258</v>
      </c>
      <c r="D22" s="190">
        <f>'DSCR Supreme Pricer'!I21</f>
        <v>103.8758</v>
      </c>
      <c r="E22" s="179"/>
      <c r="F22" s="662"/>
      <c r="G22" s="663"/>
      <c r="H22" s="348" t="s">
        <v>96</v>
      </c>
      <c r="I22" s="349"/>
      <c r="J22" s="346">
        <v>0</v>
      </c>
      <c r="K22" s="346">
        <v>0</v>
      </c>
      <c r="L22" s="346">
        <v>0</v>
      </c>
      <c r="M22" s="346">
        <v>0</v>
      </c>
      <c r="N22" s="346">
        <v>0</v>
      </c>
      <c r="O22" s="346">
        <v>0</v>
      </c>
      <c r="P22" s="346">
        <v>-0.375</v>
      </c>
      <c r="Q22" s="347" t="s">
        <v>12</v>
      </c>
      <c r="R22" s="699" t="s">
        <v>21</v>
      </c>
      <c r="S22" s="700"/>
      <c r="T22" s="707">
        <v>6.25E-2</v>
      </c>
      <c r="U22" s="708"/>
      <c r="V22" s="708"/>
      <c r="W22" s="708"/>
      <c r="X22" s="709"/>
    </row>
    <row r="23" spans="2:24" ht="15" customHeight="1" x14ac:dyDescent="0.25">
      <c r="B23" s="175">
        <f>'DSCR Supreme Pricer'!A22-0.001</f>
        <v>7.9989999999999997</v>
      </c>
      <c r="C23" s="190">
        <f>'DSCR Supreme Pricer'!H22</f>
        <v>104.4383</v>
      </c>
      <c r="D23" s="190">
        <f>'DSCR Supreme Pricer'!I22</f>
        <v>104.1883</v>
      </c>
      <c r="E23" s="179"/>
      <c r="F23" s="662"/>
      <c r="G23" s="663"/>
      <c r="H23" s="348" t="s">
        <v>98</v>
      </c>
      <c r="I23" s="349"/>
      <c r="J23" s="345">
        <v>-0.25</v>
      </c>
      <c r="K23" s="345">
        <v>-0.25</v>
      </c>
      <c r="L23" s="345">
        <v>-0.25</v>
      </c>
      <c r="M23" s="344">
        <v>-0.375</v>
      </c>
      <c r="N23" s="344">
        <v>-0.375</v>
      </c>
      <c r="O23" s="345">
        <v>-0.5</v>
      </c>
      <c r="P23" s="350" t="s">
        <v>12</v>
      </c>
      <c r="Q23" s="351" t="s">
        <v>12</v>
      </c>
      <c r="R23" s="699" t="s">
        <v>23</v>
      </c>
      <c r="S23" s="700"/>
      <c r="T23" s="701">
        <v>0</v>
      </c>
      <c r="U23" s="702"/>
      <c r="V23" s="702"/>
      <c r="W23" s="702"/>
      <c r="X23" s="703"/>
    </row>
    <row r="24" spans="2:24" ht="15" customHeight="1" x14ac:dyDescent="0.25">
      <c r="B24" s="175">
        <f>'DSCR Supreme Pricer'!A23-0.001</f>
        <v>8.1240000000000006</v>
      </c>
      <c r="C24" s="190">
        <f>'DSCR Supreme Pricer'!H23</f>
        <v>104.7196</v>
      </c>
      <c r="D24" s="190">
        <f>'DSCR Supreme Pricer'!I23</f>
        <v>104.4696</v>
      </c>
      <c r="E24" s="179"/>
      <c r="F24" s="662"/>
      <c r="G24" s="663"/>
      <c r="H24" s="348" t="s">
        <v>99</v>
      </c>
      <c r="I24" s="349"/>
      <c r="J24" s="350" t="s">
        <v>12</v>
      </c>
      <c r="K24" s="350" t="s">
        <v>12</v>
      </c>
      <c r="L24" s="350" t="s">
        <v>12</v>
      </c>
      <c r="M24" s="350" t="s">
        <v>12</v>
      </c>
      <c r="N24" s="350" t="s">
        <v>12</v>
      </c>
      <c r="O24" s="350" t="s">
        <v>12</v>
      </c>
      <c r="P24" s="350" t="s">
        <v>12</v>
      </c>
      <c r="Q24" s="351" t="s">
        <v>12</v>
      </c>
      <c r="R24" s="699" t="s">
        <v>25</v>
      </c>
      <c r="S24" s="700"/>
      <c r="T24" s="704">
        <v>-0.125</v>
      </c>
      <c r="U24" s="705"/>
      <c r="V24" s="705"/>
      <c r="W24" s="705"/>
      <c r="X24" s="706"/>
    </row>
    <row r="25" spans="2:24" ht="15" customHeight="1" x14ac:dyDescent="0.25">
      <c r="B25" s="175">
        <f>'DSCR Supreme Pricer'!A24-0.001</f>
        <v>8.2490000000000006</v>
      </c>
      <c r="C25" s="190">
        <f>'DSCR Supreme Pricer'!H24</f>
        <v>105.0008</v>
      </c>
      <c r="D25" s="190">
        <f>'DSCR Supreme Pricer'!I24</f>
        <v>104.7508</v>
      </c>
      <c r="E25" s="179"/>
      <c r="F25" s="662"/>
      <c r="G25" s="663"/>
      <c r="H25" s="348" t="s">
        <v>100</v>
      </c>
      <c r="I25" s="349"/>
      <c r="J25" s="350" t="s">
        <v>12</v>
      </c>
      <c r="K25" s="350" t="s">
        <v>12</v>
      </c>
      <c r="L25" s="350" t="s">
        <v>12</v>
      </c>
      <c r="M25" s="350" t="s">
        <v>12</v>
      </c>
      <c r="N25" s="350" t="s">
        <v>12</v>
      </c>
      <c r="O25" s="350" t="s">
        <v>12</v>
      </c>
      <c r="P25" s="350" t="s">
        <v>12</v>
      </c>
      <c r="Q25" s="351" t="s">
        <v>12</v>
      </c>
      <c r="R25" s="692" t="s">
        <v>165</v>
      </c>
      <c r="S25" s="692"/>
      <c r="T25" s="693" t="s">
        <v>166</v>
      </c>
      <c r="U25" s="693"/>
      <c r="V25" s="693"/>
      <c r="W25" s="693"/>
      <c r="X25" s="694"/>
    </row>
    <row r="26" spans="2:24" x14ac:dyDescent="0.25">
      <c r="B26" s="175">
        <f>'DSCR Supreme Pricer'!A25-0.001</f>
        <v>8.3740000000000006</v>
      </c>
      <c r="C26" s="190">
        <f>'DSCR Supreme Pricer'!H25</f>
        <v>105.2508</v>
      </c>
      <c r="D26" s="190">
        <f>'DSCR Supreme Pricer'!I25</f>
        <v>105.0008</v>
      </c>
      <c r="E26" s="179"/>
      <c r="F26" s="664"/>
      <c r="G26" s="665"/>
      <c r="H26" s="352" t="s">
        <v>101</v>
      </c>
      <c r="I26" s="353"/>
      <c r="J26" s="350" t="s">
        <v>12</v>
      </c>
      <c r="K26" s="350" t="s">
        <v>12</v>
      </c>
      <c r="L26" s="350" t="s">
        <v>12</v>
      </c>
      <c r="M26" s="350" t="s">
        <v>12</v>
      </c>
      <c r="N26" s="350" t="s">
        <v>12</v>
      </c>
      <c r="O26" s="350" t="s">
        <v>12</v>
      </c>
      <c r="P26" s="354" t="s">
        <v>12</v>
      </c>
      <c r="Q26" s="351" t="s">
        <v>12</v>
      </c>
      <c r="R26" s="640" t="s">
        <v>168</v>
      </c>
      <c r="S26" s="640"/>
      <c r="T26" s="695">
        <v>-0.25</v>
      </c>
      <c r="U26" s="695"/>
      <c r="V26" s="695"/>
      <c r="W26" s="695"/>
      <c r="X26" s="696"/>
    </row>
    <row r="27" spans="2:24" x14ac:dyDescent="0.25">
      <c r="B27" s="175">
        <f>'DSCR Supreme Pricer'!A26-0.001</f>
        <v>8.4990000000000006</v>
      </c>
      <c r="C27" s="190">
        <f>'DSCR Supreme Pricer'!H26</f>
        <v>105.5008</v>
      </c>
      <c r="D27" s="190">
        <f>'DSCR Supreme Pricer'!I26</f>
        <v>105.2508</v>
      </c>
      <c r="E27" s="179"/>
      <c r="F27" s="607" t="s">
        <v>105</v>
      </c>
      <c r="G27" s="608"/>
      <c r="H27" s="657" t="s">
        <v>281</v>
      </c>
      <c r="I27" s="657"/>
      <c r="J27" s="345">
        <v>-0.25</v>
      </c>
      <c r="K27" s="345">
        <v>-0.25</v>
      </c>
      <c r="L27" s="345">
        <v>-0.375</v>
      </c>
      <c r="M27" s="345">
        <v>-0.5</v>
      </c>
      <c r="N27" s="345">
        <v>-0.625</v>
      </c>
      <c r="O27" s="345">
        <v>-0.75</v>
      </c>
      <c r="P27" s="354" t="s">
        <v>12</v>
      </c>
      <c r="Q27" s="351" t="s">
        <v>12</v>
      </c>
      <c r="R27" s="640" t="s">
        <v>21</v>
      </c>
      <c r="S27" s="640"/>
      <c r="T27" s="697">
        <v>-0.375</v>
      </c>
      <c r="U27" s="697"/>
      <c r="V27" s="697"/>
      <c r="W27" s="697"/>
      <c r="X27" s="698"/>
    </row>
    <row r="28" spans="2:24" x14ac:dyDescent="0.25">
      <c r="B28" s="175">
        <f>'DSCR Supreme Pricer'!A27-0.001</f>
        <v>8.6240000000000006</v>
      </c>
      <c r="C28" s="190">
        <f>'DSCR Supreme Pricer'!H27</f>
        <v>105.7508</v>
      </c>
      <c r="D28" s="190">
        <f>'DSCR Supreme Pricer'!I27</f>
        <v>105.5008</v>
      </c>
      <c r="E28" s="179"/>
      <c r="F28" s="668"/>
      <c r="G28" s="669"/>
      <c r="H28" s="657" t="s">
        <v>178</v>
      </c>
      <c r="I28" s="657"/>
      <c r="J28" s="345">
        <v>-0.25</v>
      </c>
      <c r="K28" s="345">
        <v>-0.25</v>
      </c>
      <c r="L28" s="345">
        <v>-0.375</v>
      </c>
      <c r="M28" s="345">
        <v>-0.5</v>
      </c>
      <c r="N28" s="345">
        <v>-0.625</v>
      </c>
      <c r="O28" s="345">
        <v>-0.75</v>
      </c>
      <c r="P28" s="354" t="s">
        <v>12</v>
      </c>
      <c r="Q28" s="351" t="s">
        <v>12</v>
      </c>
      <c r="R28" s="640" t="s">
        <v>28</v>
      </c>
      <c r="S28" s="640"/>
      <c r="T28" s="646">
        <v>-0.25</v>
      </c>
      <c r="U28" s="646"/>
      <c r="V28" s="646"/>
      <c r="W28" s="646"/>
      <c r="X28" s="647"/>
    </row>
    <row r="29" spans="2:24" x14ac:dyDescent="0.25">
      <c r="B29" s="175">
        <f>'DSCR Supreme Pricer'!A28-0.001</f>
        <v>8.7490000000000006</v>
      </c>
      <c r="C29" s="190">
        <f>'DSCR Supreme Pricer'!H28</f>
        <v>106.0008</v>
      </c>
      <c r="D29" s="190">
        <f>'DSCR Supreme Pricer'!I28</f>
        <v>105.7508</v>
      </c>
      <c r="E29" s="179"/>
      <c r="F29" s="668"/>
      <c r="G29" s="669"/>
      <c r="H29" s="657" t="s">
        <v>275</v>
      </c>
      <c r="I29" s="657"/>
      <c r="J29" s="346">
        <v>0.125</v>
      </c>
      <c r="K29" s="346">
        <v>0.125</v>
      </c>
      <c r="L29" s="346">
        <v>0.125</v>
      </c>
      <c r="M29" s="346">
        <v>0.125</v>
      </c>
      <c r="N29" s="346">
        <v>0.125</v>
      </c>
      <c r="O29" s="346">
        <v>0.125</v>
      </c>
      <c r="P29" s="346">
        <v>0.125</v>
      </c>
      <c r="Q29" s="347" t="s">
        <v>12</v>
      </c>
      <c r="R29" s="640" t="s">
        <v>169</v>
      </c>
      <c r="S29" s="640"/>
      <c r="T29" s="646" t="s">
        <v>25</v>
      </c>
      <c r="U29" s="646"/>
      <c r="V29" s="646"/>
      <c r="W29" s="646"/>
      <c r="X29" s="647"/>
    </row>
    <row r="30" spans="2:24" x14ac:dyDescent="0.25">
      <c r="B30" s="175">
        <f>'DSCR Supreme Pricer'!A29-0.001</f>
        <v>8.8740000000000006</v>
      </c>
      <c r="C30" s="190">
        <f>'DSCR Supreme Pricer'!H29</f>
        <v>106.2508</v>
      </c>
      <c r="D30" s="190">
        <f>'DSCR Supreme Pricer'!I29</f>
        <v>106.0008</v>
      </c>
      <c r="E30" s="179"/>
      <c r="F30" s="668"/>
      <c r="G30" s="669"/>
      <c r="H30" s="657" t="s">
        <v>276</v>
      </c>
      <c r="I30" s="657"/>
      <c r="J30" s="344">
        <v>-0.125</v>
      </c>
      <c r="K30" s="344">
        <v>-0.125</v>
      </c>
      <c r="L30" s="344">
        <v>-0.25</v>
      </c>
      <c r="M30" s="344">
        <v>-0.25</v>
      </c>
      <c r="N30" s="344">
        <v>-0.375</v>
      </c>
      <c r="O30" s="344">
        <v>-0.5</v>
      </c>
      <c r="P30" s="356">
        <v>-0.75</v>
      </c>
      <c r="Q30" s="347" t="s">
        <v>12</v>
      </c>
      <c r="R30" s="648" t="s">
        <v>164</v>
      </c>
      <c r="S30" s="648"/>
      <c r="T30" s="191" t="s">
        <v>170</v>
      </c>
      <c r="U30" s="191" t="s">
        <v>171</v>
      </c>
      <c r="V30" s="191" t="s">
        <v>116</v>
      </c>
      <c r="W30" s="191" t="s">
        <v>172</v>
      </c>
      <c r="X30" s="192" t="s">
        <v>173</v>
      </c>
    </row>
    <row r="31" spans="2:24" x14ac:dyDescent="0.25">
      <c r="B31" s="175">
        <f>'DSCR Supreme Pricer'!A30-0.001</f>
        <v>8.9990000000000006</v>
      </c>
      <c r="C31" s="190">
        <f>'DSCR Supreme Pricer'!H30</f>
        <v>106.5008</v>
      </c>
      <c r="D31" s="190">
        <f>'DSCR Supreme Pricer'!I30</f>
        <v>106.2508</v>
      </c>
      <c r="E31" s="179"/>
      <c r="F31" s="668"/>
      <c r="G31" s="669"/>
      <c r="H31" s="657" t="s">
        <v>319</v>
      </c>
      <c r="I31" s="657"/>
      <c r="J31" s="356">
        <v>-0.25</v>
      </c>
      <c r="K31" s="356">
        <v>-0.25</v>
      </c>
      <c r="L31" s="356">
        <v>-0.25</v>
      </c>
      <c r="M31" s="356">
        <v>-0.25</v>
      </c>
      <c r="N31" s="356">
        <v>-0.25</v>
      </c>
      <c r="O31" s="356">
        <v>-0.25</v>
      </c>
      <c r="P31" s="356">
        <v>-0.25</v>
      </c>
      <c r="Q31" s="347" t="s">
        <v>12</v>
      </c>
      <c r="R31" s="649" t="s">
        <v>174</v>
      </c>
      <c r="S31" s="649"/>
      <c r="T31" s="193"/>
      <c r="U31" s="193">
        <v>360</v>
      </c>
      <c r="V31" s="193">
        <v>360</v>
      </c>
      <c r="W31" s="193"/>
      <c r="X31" s="194"/>
    </row>
    <row r="32" spans="2:24" x14ac:dyDescent="0.25">
      <c r="B32" s="175">
        <f>'DSCR Supreme Pricer'!A31-0.001</f>
        <v>9.1240000000000006</v>
      </c>
      <c r="C32" s="190">
        <f>'DSCR Supreme Pricer'!H31</f>
        <v>106.7508</v>
      </c>
      <c r="D32" s="190">
        <f>'DSCR Supreme Pricer'!I31</f>
        <v>106.5008</v>
      </c>
      <c r="E32" s="179"/>
      <c r="F32" s="668"/>
      <c r="G32" s="669"/>
      <c r="H32" s="657" t="s">
        <v>315</v>
      </c>
      <c r="I32" s="657"/>
      <c r="J32" s="356">
        <v>0</v>
      </c>
      <c r="K32" s="356">
        <v>0</v>
      </c>
      <c r="L32" s="356">
        <v>0</v>
      </c>
      <c r="M32" s="356">
        <v>0</v>
      </c>
      <c r="N32" s="356">
        <v>0</v>
      </c>
      <c r="O32" s="356">
        <v>0</v>
      </c>
      <c r="P32" s="356">
        <v>0</v>
      </c>
      <c r="Q32" s="347" t="s">
        <v>12</v>
      </c>
      <c r="R32" s="649" t="s">
        <v>175</v>
      </c>
      <c r="S32" s="649"/>
      <c r="T32" s="193">
        <v>120</v>
      </c>
      <c r="U32" s="193">
        <v>240</v>
      </c>
      <c r="V32" s="193">
        <v>360</v>
      </c>
      <c r="W32" s="193"/>
      <c r="X32" s="194"/>
    </row>
    <row r="33" spans="2:25" x14ac:dyDescent="0.25">
      <c r="B33" s="175">
        <f>'DSCR Supreme Pricer'!A32-0.001</f>
        <v>9.2490000000000006</v>
      </c>
      <c r="C33" s="190">
        <f>'DSCR Supreme Pricer'!H32</f>
        <v>107.0008</v>
      </c>
      <c r="D33" s="190">
        <f>'DSCR Supreme Pricer'!I32</f>
        <v>106.7508</v>
      </c>
      <c r="E33" s="179"/>
      <c r="F33" s="668"/>
      <c r="G33" s="669"/>
      <c r="H33" s="657" t="s">
        <v>44</v>
      </c>
      <c r="I33" s="657"/>
      <c r="J33" s="345">
        <v>-0.5</v>
      </c>
      <c r="K33" s="345">
        <v>-0.5</v>
      </c>
      <c r="L33" s="345">
        <v>-0.5</v>
      </c>
      <c r="M33" s="345">
        <v>-0.5</v>
      </c>
      <c r="N33" s="345">
        <v>-0.625</v>
      </c>
      <c r="O33" s="345">
        <v>-0.75</v>
      </c>
      <c r="P33" s="345">
        <v>-1.5</v>
      </c>
      <c r="Q33" s="347" t="s">
        <v>12</v>
      </c>
      <c r="R33" s="640" t="s">
        <v>69</v>
      </c>
      <c r="S33" s="640"/>
      <c r="T33" s="195"/>
      <c r="U33" s="196">
        <v>360</v>
      </c>
      <c r="V33" s="196">
        <v>360</v>
      </c>
      <c r="W33" s="197" t="s">
        <v>176</v>
      </c>
      <c r="X33" s="198">
        <v>6.5000000000000002E-2</v>
      </c>
    </row>
    <row r="34" spans="2:25" ht="14.45" customHeight="1" x14ac:dyDescent="0.25">
      <c r="B34" s="175">
        <f>'DSCR Supreme Pricer'!A33-0.001</f>
        <v>9.3740000000000006</v>
      </c>
      <c r="C34" s="190">
        <f>'DSCR Supreme Pricer'!H33</f>
        <v>107.2508</v>
      </c>
      <c r="D34" s="190">
        <f>'DSCR Supreme Pricer'!I33</f>
        <v>107.0008</v>
      </c>
      <c r="E34" s="179"/>
      <c r="F34" s="668"/>
      <c r="G34" s="669"/>
      <c r="H34" s="657" t="s">
        <v>46</v>
      </c>
      <c r="I34" s="657"/>
      <c r="J34" s="345">
        <v>-0.625</v>
      </c>
      <c r="K34" s="345">
        <v>-0.625</v>
      </c>
      <c r="L34" s="345">
        <v>-0.625</v>
      </c>
      <c r="M34" s="345">
        <v>-0.625</v>
      </c>
      <c r="N34" s="345">
        <v>-0.875</v>
      </c>
      <c r="O34" s="345">
        <v>-1</v>
      </c>
      <c r="P34" s="357">
        <v>-1.75</v>
      </c>
      <c r="Q34" s="347" t="s">
        <v>12</v>
      </c>
      <c r="R34" s="639" t="s">
        <v>347</v>
      </c>
      <c r="S34" s="639"/>
      <c r="T34" s="322"/>
      <c r="U34" s="322">
        <v>360</v>
      </c>
      <c r="V34" s="322">
        <v>360</v>
      </c>
      <c r="W34" s="323" t="s">
        <v>352</v>
      </c>
      <c r="X34" s="324">
        <v>6.5000000000000002E-2</v>
      </c>
    </row>
    <row r="35" spans="2:25" ht="15" customHeight="1" x14ac:dyDescent="0.25">
      <c r="B35" s="175">
        <f>'DSCR Supreme Pricer'!A34-0.001</f>
        <v>9.4990000000000006</v>
      </c>
      <c r="C35" s="190">
        <f>'DSCR Supreme Pricer'!H34</f>
        <v>107.5008</v>
      </c>
      <c r="D35" s="190">
        <f>'DSCR Supreme Pricer'!I34</f>
        <v>107.2508</v>
      </c>
      <c r="E35" s="179"/>
      <c r="F35" s="668"/>
      <c r="G35" s="669"/>
      <c r="H35" s="661" t="s">
        <v>369</v>
      </c>
      <c r="I35" s="661"/>
      <c r="J35" s="356">
        <v>-0.25</v>
      </c>
      <c r="K35" s="356">
        <v>-0.25</v>
      </c>
      <c r="L35" s="356">
        <v>-0.25</v>
      </c>
      <c r="M35" s="356">
        <v>-0.25</v>
      </c>
      <c r="N35" s="356">
        <v>-0.25</v>
      </c>
      <c r="O35" s="356">
        <v>-0.25</v>
      </c>
      <c r="P35" s="356">
        <v>-0.25</v>
      </c>
      <c r="Q35" s="347" t="s">
        <v>12</v>
      </c>
      <c r="R35" s="640" t="s">
        <v>179</v>
      </c>
      <c r="S35" s="640"/>
      <c r="T35" s="193">
        <v>120</v>
      </c>
      <c r="U35" s="193">
        <v>360</v>
      </c>
      <c r="V35" s="193">
        <v>480</v>
      </c>
      <c r="W35" s="195"/>
      <c r="X35" s="198"/>
    </row>
    <row r="36" spans="2:25" ht="15" customHeight="1" x14ac:dyDescent="0.25">
      <c r="B36" s="175">
        <f>'DSCR Supreme Pricer'!A35-0.001</f>
        <v>9.6240000000000006</v>
      </c>
      <c r="C36" s="190">
        <f>'DSCR Supreme Pricer'!H35</f>
        <v>107.7508</v>
      </c>
      <c r="D36" s="190">
        <f>'DSCR Supreme Pricer'!I35</f>
        <v>107.5008</v>
      </c>
      <c r="E36" s="179"/>
      <c r="F36" s="668"/>
      <c r="G36" s="669"/>
      <c r="H36" s="661"/>
      <c r="I36" s="661"/>
      <c r="J36" s="356"/>
      <c r="K36" s="356"/>
      <c r="L36" s="356"/>
      <c r="M36" s="356"/>
      <c r="N36" s="356"/>
      <c r="O36" s="356"/>
      <c r="P36" s="356"/>
      <c r="Q36" s="347"/>
      <c r="R36" s="641" t="s">
        <v>181</v>
      </c>
      <c r="S36" s="641"/>
      <c r="T36" s="641"/>
      <c r="U36" s="641"/>
      <c r="V36" s="641"/>
      <c r="W36" s="641"/>
      <c r="X36" s="642"/>
    </row>
    <row r="37" spans="2:25" ht="15" customHeight="1" x14ac:dyDescent="0.25">
      <c r="B37" s="175">
        <f>'DSCR Supreme Pricer'!A36-0.001</f>
        <v>9.7490000000000006</v>
      </c>
      <c r="C37" s="190">
        <f>'DSCR Supreme Pricer'!H36</f>
        <v>108.0008</v>
      </c>
      <c r="D37" s="190">
        <f>'DSCR Supreme Pricer'!I36</f>
        <v>107.7508</v>
      </c>
      <c r="E37" s="179"/>
      <c r="F37" s="668"/>
      <c r="G37" s="669"/>
      <c r="H37" s="657"/>
      <c r="I37" s="657"/>
      <c r="J37" s="346"/>
      <c r="K37" s="346"/>
      <c r="L37" s="346"/>
      <c r="M37" s="346"/>
      <c r="N37" s="346"/>
      <c r="O37" s="358"/>
      <c r="P37" s="358"/>
      <c r="Q37" s="358"/>
      <c r="R37" s="643" t="s">
        <v>182</v>
      </c>
      <c r="S37" s="644"/>
      <c r="T37" s="644"/>
      <c r="U37" s="644"/>
      <c r="V37" s="644"/>
      <c r="W37" s="644"/>
      <c r="X37" s="645"/>
    </row>
    <row r="38" spans="2:25" ht="15" customHeight="1" x14ac:dyDescent="0.25">
      <c r="B38" s="175">
        <f>'DSCR Supreme Pricer'!A37-0.001</f>
        <v>9.8740000000000006</v>
      </c>
      <c r="C38" s="190">
        <f>'DSCR Supreme Pricer'!H37</f>
        <v>108.2508</v>
      </c>
      <c r="D38" s="190">
        <f>'DSCR Supreme Pricer'!I37</f>
        <v>108.0008</v>
      </c>
      <c r="E38" s="179"/>
      <c r="F38" s="668"/>
      <c r="G38" s="669"/>
      <c r="H38" s="657"/>
      <c r="I38" s="657"/>
      <c r="J38" s="346"/>
      <c r="K38" s="346"/>
      <c r="L38" s="346"/>
      <c r="M38" s="346"/>
      <c r="N38" s="346"/>
      <c r="O38" s="358"/>
      <c r="P38" s="358"/>
      <c r="Q38" s="358"/>
      <c r="R38" s="200" t="s">
        <v>362</v>
      </c>
      <c r="S38" s="201"/>
      <c r="T38" s="201"/>
      <c r="U38" s="201"/>
      <c r="V38" s="201"/>
      <c r="W38" s="201"/>
      <c r="X38" s="202"/>
    </row>
    <row r="39" spans="2:25" ht="15" customHeight="1" x14ac:dyDescent="0.25">
      <c r="B39" s="175">
        <f>'DSCR Supreme Pricer'!A38-0.001</f>
        <v>9.9990000000000006</v>
      </c>
      <c r="C39" s="190">
        <f>'DSCR Supreme Pricer'!H38</f>
        <v>108.5008</v>
      </c>
      <c r="D39" s="190">
        <f>'DSCR Supreme Pricer'!I38</f>
        <v>108.2508</v>
      </c>
      <c r="E39" s="179"/>
      <c r="F39" s="668"/>
      <c r="G39" s="669"/>
      <c r="H39" s="657"/>
      <c r="I39" s="657"/>
      <c r="J39" s="346"/>
      <c r="K39" s="346"/>
      <c r="L39" s="346"/>
      <c r="M39" s="346"/>
      <c r="N39" s="346"/>
      <c r="O39" s="358"/>
      <c r="P39" s="358"/>
      <c r="Q39" s="358"/>
      <c r="R39" s="203" t="s">
        <v>184</v>
      </c>
      <c r="S39" s="201"/>
      <c r="T39" s="201"/>
      <c r="U39" s="201"/>
      <c r="V39" s="204"/>
      <c r="W39" s="204"/>
      <c r="X39" s="205"/>
    </row>
    <row r="40" spans="2:25" ht="15" customHeight="1" x14ac:dyDescent="0.25">
      <c r="B40" s="175">
        <f>'DSCR Supreme Pricer'!A39-0.001</f>
        <v>10.124000000000001</v>
      </c>
      <c r="C40" s="190">
        <f>'DSCR Supreme Pricer'!H39</f>
        <v>108.7508</v>
      </c>
      <c r="D40" s="190">
        <f>'DSCR Supreme Pricer'!I39</f>
        <v>108.5008</v>
      </c>
      <c r="E40" s="179"/>
      <c r="F40" s="668"/>
      <c r="G40" s="669"/>
      <c r="H40" s="657"/>
      <c r="I40" s="657"/>
      <c r="J40" s="346"/>
      <c r="K40" s="346"/>
      <c r="L40" s="346"/>
      <c r="M40" s="346"/>
      <c r="N40" s="346"/>
      <c r="O40" s="358"/>
      <c r="P40" s="358"/>
      <c r="Q40" s="341"/>
      <c r="R40" s="203" t="s">
        <v>186</v>
      </c>
      <c r="S40" s="204"/>
      <c r="T40" s="204"/>
      <c r="U40" s="204"/>
      <c r="V40" s="201"/>
      <c r="W40" s="201"/>
      <c r="X40" s="202"/>
    </row>
    <row r="41" spans="2:25" ht="16.149999999999999" customHeight="1" x14ac:dyDescent="0.25">
      <c r="B41" s="175">
        <f>'DSCR Supreme Pricer'!A40-0.001</f>
        <v>10.249000000000001</v>
      </c>
      <c r="C41" s="190">
        <f>'DSCR Supreme Pricer'!H40</f>
        <v>109.0008</v>
      </c>
      <c r="D41" s="190">
        <f>'DSCR Supreme Pricer'!I40</f>
        <v>108.7508</v>
      </c>
      <c r="E41" s="179"/>
      <c r="F41" s="668"/>
      <c r="G41" s="669"/>
      <c r="H41" s="657"/>
      <c r="I41" s="657"/>
      <c r="J41" s="346"/>
      <c r="K41" s="346"/>
      <c r="L41" s="346"/>
      <c r="M41" s="346"/>
      <c r="N41" s="346"/>
      <c r="O41" s="358"/>
      <c r="P41" s="358"/>
      <c r="Q41" s="341"/>
      <c r="R41" s="207"/>
      <c r="S41" s="208"/>
      <c r="T41" s="209"/>
      <c r="U41" s="209"/>
      <c r="V41" s="209"/>
      <c r="W41" s="209"/>
      <c r="X41" s="210"/>
    </row>
    <row r="42" spans="2:25" ht="16.149999999999999" customHeight="1" x14ac:dyDescent="0.25">
      <c r="B42" s="175">
        <f>'DSCR Supreme Pricer'!A41-0.001</f>
        <v>10.374000000000001</v>
      </c>
      <c r="C42" s="190">
        <f>'DSCR Supreme Pricer'!H41</f>
        <v>109.2508</v>
      </c>
      <c r="D42" s="190">
        <f>'DSCR Supreme Pricer'!I41</f>
        <v>109.0008</v>
      </c>
      <c r="E42" s="179"/>
      <c r="F42" s="668"/>
      <c r="G42" s="669"/>
      <c r="H42" s="657"/>
      <c r="I42" s="657"/>
      <c r="J42" s="346"/>
      <c r="K42" s="346"/>
      <c r="L42" s="346"/>
      <c r="M42" s="346"/>
      <c r="N42" s="346"/>
      <c r="O42" s="358"/>
      <c r="P42" s="358"/>
      <c r="Q42" s="341"/>
      <c r="R42" s="641" t="s">
        <v>189</v>
      </c>
      <c r="S42" s="641"/>
      <c r="T42" s="641"/>
      <c r="U42" s="641"/>
      <c r="V42" s="641"/>
      <c r="W42" s="641"/>
      <c r="X42" s="642"/>
    </row>
    <row r="43" spans="2:25" ht="15.75" customHeight="1" x14ac:dyDescent="0.25">
      <c r="B43" s="175">
        <f>'DSCR Supreme Pricer'!A42-0.001</f>
        <v>10.499000000000001</v>
      </c>
      <c r="C43" s="190">
        <f>'DSCR Supreme Pricer'!H42</f>
        <v>109.5008</v>
      </c>
      <c r="D43" s="190">
        <f>'DSCR Supreme Pricer'!I42</f>
        <v>109.2508</v>
      </c>
      <c r="E43" s="179"/>
      <c r="F43" s="668"/>
      <c r="G43" s="669"/>
      <c r="H43" s="657"/>
      <c r="I43" s="657"/>
      <c r="J43" s="346"/>
      <c r="K43" s="346"/>
      <c r="L43" s="346"/>
      <c r="M43" s="346"/>
      <c r="N43" s="346"/>
      <c r="O43" s="358"/>
      <c r="P43" s="358"/>
      <c r="Q43" s="341"/>
      <c r="R43" s="636" t="s">
        <v>278</v>
      </c>
      <c r="S43" s="637"/>
      <c r="T43" s="637"/>
      <c r="U43" s="637"/>
      <c r="V43" s="637"/>
      <c r="W43" s="637"/>
      <c r="X43" s="638"/>
    </row>
    <row r="44" spans="2:25" ht="16.5" customHeight="1" x14ac:dyDescent="0.25">
      <c r="B44" s="650" t="s">
        <v>284</v>
      </c>
      <c r="C44" s="651"/>
      <c r="D44" s="652"/>
      <c r="E44" s="179"/>
      <c r="F44" s="668"/>
      <c r="G44" s="669"/>
      <c r="H44" s="657"/>
      <c r="I44" s="657"/>
      <c r="J44" s="346"/>
      <c r="K44" s="346"/>
      <c r="L44" s="346"/>
      <c r="M44" s="346"/>
      <c r="N44" s="346"/>
      <c r="O44" s="358"/>
      <c r="P44" s="358"/>
      <c r="Q44" s="341"/>
      <c r="R44" s="636" t="s">
        <v>361</v>
      </c>
      <c r="S44" s="637"/>
      <c r="T44" s="637"/>
      <c r="U44" s="637"/>
      <c r="V44" s="637"/>
      <c r="W44" s="637"/>
      <c r="X44" s="638"/>
    </row>
    <row r="45" spans="2:25" ht="16.149999999999999" customHeight="1" x14ac:dyDescent="0.25">
      <c r="B45" s="213" t="s">
        <v>192</v>
      </c>
      <c r="C45" s="279" t="s">
        <v>117</v>
      </c>
      <c r="D45" s="213" t="s">
        <v>193</v>
      </c>
      <c r="E45" s="179"/>
      <c r="F45" s="668"/>
      <c r="G45" s="669"/>
      <c r="H45" s="657"/>
      <c r="I45" s="657"/>
      <c r="J45" s="346"/>
      <c r="K45" s="346"/>
      <c r="L45" s="346"/>
      <c r="M45" s="346"/>
      <c r="N45" s="346"/>
      <c r="O45" s="358"/>
      <c r="P45" s="358"/>
      <c r="Q45" s="341"/>
      <c r="R45" s="670" t="s">
        <v>286</v>
      </c>
      <c r="S45" s="671"/>
      <c r="T45" s="671"/>
      <c r="U45" s="671"/>
      <c r="V45" s="671"/>
      <c r="W45" s="671"/>
      <c r="X45" s="672"/>
    </row>
    <row r="46" spans="2:25" ht="15.75" thickBot="1" x14ac:dyDescent="0.3">
      <c r="B46" s="345" t="s">
        <v>282</v>
      </c>
      <c r="C46" s="364">
        <v>-3</v>
      </c>
      <c r="D46" s="339">
        <v>101.5</v>
      </c>
      <c r="E46" s="179"/>
      <c r="F46" s="609"/>
      <c r="G46" s="610"/>
      <c r="H46" s="657"/>
      <c r="I46" s="657"/>
      <c r="J46" s="346"/>
      <c r="K46" s="346"/>
      <c r="L46" s="346"/>
      <c r="M46" s="346"/>
      <c r="N46" s="356"/>
      <c r="O46" s="356"/>
      <c r="P46" s="356"/>
      <c r="Q46" s="341"/>
      <c r="R46" s="680" t="s">
        <v>287</v>
      </c>
      <c r="S46" s="681"/>
      <c r="T46" s="681"/>
      <c r="U46" s="681"/>
      <c r="V46" s="681"/>
      <c r="W46" s="681"/>
      <c r="X46" s="682"/>
    </row>
    <row r="47" spans="2:25" ht="16.5" customHeight="1" x14ac:dyDescent="0.25">
      <c r="B47" s="357" t="s">
        <v>197</v>
      </c>
      <c r="C47" s="435" t="s">
        <v>212</v>
      </c>
      <c r="D47" s="434" t="s">
        <v>212</v>
      </c>
      <c r="E47" s="179"/>
      <c r="F47" s="653" t="s">
        <v>285</v>
      </c>
      <c r="G47" s="654"/>
      <c r="H47" s="625" t="s">
        <v>283</v>
      </c>
      <c r="I47" s="626"/>
      <c r="J47" s="626"/>
      <c r="K47" s="626"/>
      <c r="L47" s="626"/>
      <c r="M47" s="627"/>
      <c r="N47" s="329"/>
      <c r="O47" s="278"/>
      <c r="P47" s="278"/>
      <c r="Q47" s="99"/>
      <c r="R47" s="641" t="s">
        <v>59</v>
      </c>
      <c r="S47" s="641"/>
      <c r="T47" s="641"/>
      <c r="U47" s="641"/>
      <c r="V47" s="641"/>
      <c r="W47" s="641"/>
      <c r="X47" s="642"/>
      <c r="Y47" s="219"/>
    </row>
    <row r="48" spans="2:25" ht="14.45" customHeight="1" x14ac:dyDescent="0.25">
      <c r="B48" s="366">
        <v>12</v>
      </c>
      <c r="C48" s="365">
        <v>-0.875</v>
      </c>
      <c r="D48" s="341">
        <v>102</v>
      </c>
      <c r="E48" s="179"/>
      <c r="F48" s="621"/>
      <c r="G48" s="622"/>
      <c r="H48" s="683" t="s">
        <v>207</v>
      </c>
      <c r="I48" s="684"/>
      <c r="J48" s="688" t="s">
        <v>208</v>
      </c>
      <c r="K48" s="684"/>
      <c r="L48" s="688" t="s">
        <v>209</v>
      </c>
      <c r="M48" s="689"/>
      <c r="N48" s="330"/>
      <c r="O48" s="133"/>
      <c r="P48" s="133"/>
      <c r="Q48" s="99"/>
      <c r="R48" s="685" t="s">
        <v>277</v>
      </c>
      <c r="S48" s="686"/>
      <c r="T48" s="686"/>
      <c r="U48" s="686"/>
      <c r="V48" s="686"/>
      <c r="W48" s="686"/>
      <c r="X48" s="687"/>
      <c r="Y48" s="220"/>
    </row>
    <row r="49" spans="2:25" ht="14.45" customHeight="1" x14ac:dyDescent="0.25">
      <c r="B49" s="366">
        <v>24</v>
      </c>
      <c r="C49" s="365">
        <v>-0.25</v>
      </c>
      <c r="D49" s="341">
        <v>102.75</v>
      </c>
      <c r="E49" s="179"/>
      <c r="F49" s="655"/>
      <c r="G49" s="656"/>
      <c r="H49" s="673">
        <v>-0.5</v>
      </c>
      <c r="I49" s="674"/>
      <c r="J49" s="677">
        <v>-0.375</v>
      </c>
      <c r="K49" s="678"/>
      <c r="L49" s="677">
        <v>-0.25</v>
      </c>
      <c r="M49" s="679"/>
      <c r="N49" s="331"/>
      <c r="O49" s="199"/>
      <c r="P49" s="199"/>
      <c r="Q49" s="99"/>
      <c r="R49" s="675" t="s">
        <v>203</v>
      </c>
      <c r="S49" s="565"/>
      <c r="T49" s="565"/>
      <c r="U49" s="565"/>
      <c r="V49" s="565"/>
      <c r="W49" s="565"/>
      <c r="X49" s="676"/>
      <c r="Y49" s="222"/>
    </row>
    <row r="50" spans="2:25" ht="14.45" customHeight="1" x14ac:dyDescent="0.25">
      <c r="B50" s="366">
        <v>36</v>
      </c>
      <c r="C50" s="365">
        <v>0.25</v>
      </c>
      <c r="D50" s="341">
        <v>103.5</v>
      </c>
      <c r="E50" s="179"/>
      <c r="F50" s="621" t="s">
        <v>133</v>
      </c>
      <c r="G50" s="622"/>
      <c r="H50" s="370" t="s">
        <v>69</v>
      </c>
      <c r="I50" s="303" t="s">
        <v>210</v>
      </c>
      <c r="J50" s="632" t="s">
        <v>139</v>
      </c>
      <c r="K50" s="633"/>
      <c r="L50" s="628" t="s">
        <v>351</v>
      </c>
      <c r="M50" s="629"/>
      <c r="N50" s="331"/>
      <c r="O50" s="199"/>
      <c r="P50" s="199"/>
      <c r="Q50" s="99"/>
      <c r="R50" s="611" t="s">
        <v>206</v>
      </c>
      <c r="S50" s="612"/>
      <c r="T50" s="612"/>
      <c r="U50" s="612"/>
      <c r="V50" s="612"/>
      <c r="W50" s="612"/>
      <c r="X50" s="613"/>
      <c r="Y50" s="222"/>
    </row>
    <row r="51" spans="2:25" ht="14.45" customHeight="1" thickBot="1" x14ac:dyDescent="0.3">
      <c r="B51" s="366">
        <v>48</v>
      </c>
      <c r="C51" s="365">
        <v>0.625</v>
      </c>
      <c r="D51" s="341">
        <v>103.5</v>
      </c>
      <c r="E51" s="179"/>
      <c r="F51" s="621"/>
      <c r="G51" s="622"/>
      <c r="H51" s="371" t="s">
        <v>347</v>
      </c>
      <c r="I51" s="342" t="s">
        <v>210</v>
      </c>
      <c r="J51" s="634" t="s">
        <v>348</v>
      </c>
      <c r="K51" s="635"/>
      <c r="L51" s="630" t="s">
        <v>351</v>
      </c>
      <c r="M51" s="631"/>
      <c r="N51" s="331"/>
      <c r="O51" s="199"/>
      <c r="P51" s="199"/>
      <c r="Q51" s="99"/>
      <c r="R51" s="611"/>
      <c r="S51" s="612"/>
      <c r="T51" s="612"/>
      <c r="U51" s="612"/>
      <c r="V51" s="612"/>
      <c r="W51" s="612"/>
      <c r="X51" s="613"/>
      <c r="Y51" s="223"/>
    </row>
    <row r="52" spans="2:25" ht="14.45" customHeight="1" thickBot="1" x14ac:dyDescent="0.3">
      <c r="B52" s="367">
        <v>60</v>
      </c>
      <c r="C52" s="368">
        <v>1</v>
      </c>
      <c r="D52" s="369">
        <v>104</v>
      </c>
      <c r="E52" s="232"/>
      <c r="F52" s="623"/>
      <c r="G52" s="624"/>
      <c r="H52" s="617"/>
      <c r="I52" s="618"/>
      <c r="J52" s="618"/>
      <c r="K52" s="618"/>
      <c r="L52" s="618"/>
      <c r="M52" s="618"/>
      <c r="N52" s="619"/>
      <c r="O52" s="619"/>
      <c r="P52" s="619"/>
      <c r="Q52" s="620"/>
      <c r="R52" s="614" t="s">
        <v>327</v>
      </c>
      <c r="S52" s="615"/>
      <c r="T52" s="615"/>
      <c r="U52" s="615"/>
      <c r="V52" s="615"/>
      <c r="W52" s="615"/>
      <c r="X52" s="616"/>
      <c r="Y52" s="223"/>
    </row>
    <row r="53" spans="2:25" x14ac:dyDescent="0.25">
      <c r="N53" s="234"/>
      <c r="O53" s="234"/>
      <c r="P53" s="234"/>
    </row>
    <row r="54" spans="2:25" x14ac:dyDescent="0.25">
      <c r="F54" s="43"/>
    </row>
  </sheetData>
  <mergeCells count="101">
    <mergeCell ref="R14:X14"/>
    <mergeCell ref="F7:G11"/>
    <mergeCell ref="F12:I12"/>
    <mergeCell ref="F13:Q13"/>
    <mergeCell ref="B2:D3"/>
    <mergeCell ref="B5:D5"/>
    <mergeCell ref="E5:Q5"/>
    <mergeCell ref="R5:X5"/>
    <mergeCell ref="F6:I6"/>
    <mergeCell ref="R7:X7"/>
    <mergeCell ref="R8:X8"/>
    <mergeCell ref="R9:X9"/>
    <mergeCell ref="R10:X10"/>
    <mergeCell ref="D4:F4"/>
    <mergeCell ref="R11:X11"/>
    <mergeCell ref="R12:X12"/>
    <mergeCell ref="R13:X13"/>
    <mergeCell ref="F14:G15"/>
    <mergeCell ref="R15:X15"/>
    <mergeCell ref="R16:X16"/>
    <mergeCell ref="R25:S25"/>
    <mergeCell ref="T25:X25"/>
    <mergeCell ref="R26:S26"/>
    <mergeCell ref="T26:X26"/>
    <mergeCell ref="R27:S27"/>
    <mergeCell ref="T27:X27"/>
    <mergeCell ref="R28:S28"/>
    <mergeCell ref="T28:X28"/>
    <mergeCell ref="R23:S23"/>
    <mergeCell ref="T23:X23"/>
    <mergeCell ref="R24:S24"/>
    <mergeCell ref="T24:X24"/>
    <mergeCell ref="R22:S22"/>
    <mergeCell ref="T22:X22"/>
    <mergeCell ref="R17:X17"/>
    <mergeCell ref="R18:X18"/>
    <mergeCell ref="R19:X19"/>
    <mergeCell ref="R20:X20"/>
    <mergeCell ref="R21:X21"/>
    <mergeCell ref="R45:X45"/>
    <mergeCell ref="H39:I39"/>
    <mergeCell ref="H40:I40"/>
    <mergeCell ref="H41:I41"/>
    <mergeCell ref="H42:I42"/>
    <mergeCell ref="R42:X42"/>
    <mergeCell ref="H49:I49"/>
    <mergeCell ref="R49:X49"/>
    <mergeCell ref="J49:K49"/>
    <mergeCell ref="L49:M49"/>
    <mergeCell ref="H46:I46"/>
    <mergeCell ref="R46:X46"/>
    <mergeCell ref="R47:X47"/>
    <mergeCell ref="H48:I48"/>
    <mergeCell ref="R48:X48"/>
    <mergeCell ref="J48:K48"/>
    <mergeCell ref="L48:M48"/>
    <mergeCell ref="B44:D44"/>
    <mergeCell ref="F47:G49"/>
    <mergeCell ref="H32:I32"/>
    <mergeCell ref="H33:I33"/>
    <mergeCell ref="F19:Q19"/>
    <mergeCell ref="H27:I27"/>
    <mergeCell ref="H28:I28"/>
    <mergeCell ref="H29:I29"/>
    <mergeCell ref="H30:I30"/>
    <mergeCell ref="H31:I31"/>
    <mergeCell ref="H43:I43"/>
    <mergeCell ref="H34:I34"/>
    <mergeCell ref="H35:I35"/>
    <mergeCell ref="H36:I36"/>
    <mergeCell ref="H37:I37"/>
    <mergeCell ref="H38:I38"/>
    <mergeCell ref="H44:I44"/>
    <mergeCell ref="F20:G26"/>
    <mergeCell ref="H20:I20"/>
    <mergeCell ref="F27:G46"/>
    <mergeCell ref="H45:I45"/>
    <mergeCell ref="F16:G16"/>
    <mergeCell ref="F17:G18"/>
    <mergeCell ref="R51:X51"/>
    <mergeCell ref="R52:X52"/>
    <mergeCell ref="R50:X50"/>
    <mergeCell ref="H52:Q52"/>
    <mergeCell ref="F50:G52"/>
    <mergeCell ref="H47:M47"/>
    <mergeCell ref="L50:M50"/>
    <mergeCell ref="L51:M51"/>
    <mergeCell ref="J50:K50"/>
    <mergeCell ref="J51:K51"/>
    <mergeCell ref="R43:X43"/>
    <mergeCell ref="R34:S34"/>
    <mergeCell ref="R35:S35"/>
    <mergeCell ref="R36:X36"/>
    <mergeCell ref="R37:X37"/>
    <mergeCell ref="R29:S29"/>
    <mergeCell ref="T29:X29"/>
    <mergeCell ref="R30:S30"/>
    <mergeCell ref="R31:S31"/>
    <mergeCell ref="R32:S32"/>
    <mergeCell ref="R33:S33"/>
    <mergeCell ref="R44:X44"/>
  </mergeCells>
  <conditionalFormatting sqref="B6:D43">
    <cfRule type="cellIs" dxfId="112" priority="195" operator="equal">
      <formula>"N/A"</formula>
    </cfRule>
  </conditionalFormatting>
  <conditionalFormatting sqref="C46:D52">
    <cfRule type="cellIs" dxfId="111" priority="53" operator="equal">
      <formula>"N/A"</formula>
    </cfRule>
  </conditionalFormatting>
  <conditionalFormatting sqref="E5">
    <cfRule type="cellIs" dxfId="110" priority="199" operator="equal">
      <formula>"N/A"</formula>
    </cfRule>
  </conditionalFormatting>
  <conditionalFormatting sqref="F6:F7">
    <cfRule type="cellIs" dxfId="109" priority="188" operator="equal">
      <formula>"N/A"</formula>
    </cfRule>
  </conditionalFormatting>
  <conditionalFormatting sqref="F12:F13">
    <cfRule type="cellIs" dxfId="108" priority="140" operator="equal">
      <formula>"N/A"</formula>
    </cfRule>
  </conditionalFormatting>
  <conditionalFormatting sqref="F16:F17 B44:B52">
    <cfRule type="cellIs" dxfId="107" priority="56" operator="equal">
      <formula>"N/A"</formula>
    </cfRule>
  </conditionalFormatting>
  <conditionalFormatting sqref="F19:F20 N46:P47">
    <cfRule type="cellIs" dxfId="106" priority="27" operator="equal">
      <formula>"N/A"</formula>
    </cfRule>
  </conditionalFormatting>
  <conditionalFormatting sqref="F27">
    <cfRule type="cellIs" dxfId="105" priority="26" operator="equal">
      <formula>"N/A"</formula>
    </cfRule>
  </conditionalFormatting>
  <conditionalFormatting sqref="H14:H18">
    <cfRule type="cellIs" dxfId="104" priority="4" operator="equal">
      <formula>"N/A"</formula>
    </cfRule>
  </conditionalFormatting>
  <conditionalFormatting sqref="H21:H46">
    <cfRule type="cellIs" dxfId="103" priority="20" operator="equal">
      <formula>"N/A"</formula>
    </cfRule>
  </conditionalFormatting>
  <conditionalFormatting sqref="H49:H52">
    <cfRule type="cellIs" dxfId="102" priority="73" operator="equal">
      <formula>"N/A"</formula>
    </cfRule>
  </conditionalFormatting>
  <conditionalFormatting sqref="H7:I11">
    <cfRule type="cellIs" dxfId="101" priority="196" operator="equal">
      <formula>"N/A"</formula>
    </cfRule>
  </conditionalFormatting>
  <conditionalFormatting sqref="H21:I24">
    <cfRule type="cellIs" dxfId="100" priority="21" operator="equal">
      <formula>"N/A"</formula>
    </cfRule>
  </conditionalFormatting>
  <conditionalFormatting sqref="H26:I26">
    <cfRule type="cellIs" dxfId="99" priority="23" operator="equal">
      <formula>"N/A"</formula>
    </cfRule>
  </conditionalFormatting>
  <conditionalFormatting sqref="I21:I26">
    <cfRule type="cellIs" dxfId="98" priority="22" operator="equal">
      <formula>"N/A"</formula>
    </cfRule>
  </conditionalFormatting>
  <conditionalFormatting sqref="J49">
    <cfRule type="cellIs" dxfId="97" priority="61" operator="equal">
      <formula>"N/A"</formula>
    </cfRule>
  </conditionalFormatting>
  <conditionalFormatting sqref="J46:M46">
    <cfRule type="cellIs" dxfId="96" priority="16" operator="equal">
      <formula>"N/A"</formula>
    </cfRule>
  </conditionalFormatting>
  <conditionalFormatting sqref="J17:O18">
    <cfRule type="cellIs" dxfId="95" priority="2" operator="equal">
      <formula>""</formula>
    </cfRule>
  </conditionalFormatting>
  <conditionalFormatting sqref="J20:O21">
    <cfRule type="cellIs" dxfId="94" priority="9" operator="equal">
      <formula>""</formula>
    </cfRule>
  </conditionalFormatting>
  <conditionalFormatting sqref="J23:O23">
    <cfRule type="cellIs" dxfId="93" priority="7" operator="equal">
      <formula>""</formula>
    </cfRule>
  </conditionalFormatting>
  <conditionalFormatting sqref="J24:O24">
    <cfRule type="cellIs" dxfId="92" priority="19" operator="equal">
      <formula>"N/A"</formula>
    </cfRule>
  </conditionalFormatting>
  <conditionalFormatting sqref="J27:O28">
    <cfRule type="cellIs" dxfId="91" priority="10" operator="equal">
      <formula>""</formula>
    </cfRule>
  </conditionalFormatting>
  <conditionalFormatting sqref="J29:O29">
    <cfRule type="cellIs" dxfId="90" priority="15" operator="equal">
      <formula>"N/A"</formula>
    </cfRule>
  </conditionalFormatting>
  <conditionalFormatting sqref="J30:O30">
    <cfRule type="cellIs" dxfId="89" priority="14" operator="equal">
      <formula>""</formula>
    </cfRule>
  </conditionalFormatting>
  <conditionalFormatting sqref="J14:P14">
    <cfRule type="cellIs" dxfId="88" priority="1" operator="equal">
      <formula>"N/A"</formula>
    </cfRule>
  </conditionalFormatting>
  <conditionalFormatting sqref="J15:P15">
    <cfRule type="cellIs" dxfId="87" priority="3" operator="equal">
      <formula>""</formula>
    </cfRule>
  </conditionalFormatting>
  <conditionalFormatting sqref="J22:P22 J24:P26">
    <cfRule type="cellIs" dxfId="86" priority="18" operator="equal">
      <formula>"N/A"</formula>
    </cfRule>
  </conditionalFormatting>
  <conditionalFormatting sqref="J31:P32">
    <cfRule type="cellIs" dxfId="85" priority="13" operator="equal">
      <formula>"N/A"</formula>
    </cfRule>
  </conditionalFormatting>
  <conditionalFormatting sqref="J33:P34">
    <cfRule type="cellIs" dxfId="84" priority="11" operator="equal">
      <formula>""</formula>
    </cfRule>
  </conditionalFormatting>
  <conditionalFormatting sqref="J35:P36">
    <cfRule type="cellIs" dxfId="83" priority="12" operator="equal">
      <formula>"N/A"</formula>
    </cfRule>
  </conditionalFormatting>
  <conditionalFormatting sqref="J6:Q6">
    <cfRule type="cellIs" dxfId="82" priority="197" operator="equal">
      <formula>"N/A"</formula>
    </cfRule>
  </conditionalFormatting>
  <conditionalFormatting sqref="J12:Q12">
    <cfRule type="cellIs" dxfId="81" priority="41" operator="equal">
      <formula>"N/A"</formula>
    </cfRule>
  </conditionalFormatting>
  <conditionalFormatting sqref="J37:Q38 Q39 J39:P45">
    <cfRule type="cellIs" dxfId="80" priority="24" operator="equal">
      <formula>"N/A"</formula>
    </cfRule>
  </conditionalFormatting>
  <conditionalFormatting sqref="N49:P51 L50:L51">
    <cfRule type="cellIs" dxfId="79" priority="147" operator="equal">
      <formula>"N/A"</formula>
    </cfRule>
  </conditionalFormatting>
  <conditionalFormatting sqref="P16:P18">
    <cfRule type="cellIs" dxfId="78" priority="5" operator="equal">
      <formula>"N/A"</formula>
    </cfRule>
  </conditionalFormatting>
  <conditionalFormatting sqref="P20:P24">
    <cfRule type="cellIs" dxfId="77" priority="8" operator="equal">
      <formula>"N/A"</formula>
    </cfRule>
  </conditionalFormatting>
  <conditionalFormatting sqref="P26:P32">
    <cfRule type="cellIs" dxfId="76" priority="17" operator="equal">
      <formula>"N/A"</formula>
    </cfRule>
  </conditionalFormatting>
  <conditionalFormatting sqref="P46">
    <cfRule type="cellIs" dxfId="75" priority="25" operator="equal">
      <formula>"N/A"</formula>
    </cfRule>
  </conditionalFormatting>
  <conditionalFormatting sqref="R49">
    <cfRule type="cellIs" dxfId="74" priority="186" operator="equal">
      <formula>"N/A"</formula>
    </cfRule>
  </conditionalFormatting>
  <conditionalFormatting sqref="Y49:Y52">
    <cfRule type="cellIs" dxfId="73" priority="198" operator="equal">
      <formula>"N/A"</formula>
    </cfRule>
  </conditionalFormatting>
  <pageMargins left="0.7" right="0.7" top="0.75" bottom="0.75" header="0.3" footer="0.3"/>
  <pageSetup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E7A3-D638-4D23-9B7F-00304646AEDF}">
  <sheetPr published="0">
    <tabColor rgb="FFFF0000"/>
  </sheetPr>
  <dimension ref="A1:S44"/>
  <sheetViews>
    <sheetView workbookViewId="0">
      <selection activeCell="B5" sqref="B5:C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45"/>
      <c r="B1" t="s">
        <v>60</v>
      </c>
      <c r="M1" s="46"/>
    </row>
    <row r="3" spans="1:19" ht="15.75" thickBot="1" x14ac:dyDescent="0.3">
      <c r="A3" t="s">
        <v>134</v>
      </c>
      <c r="B3">
        <f>Control!$B$3</f>
        <v>5.23</v>
      </c>
    </row>
    <row r="4" spans="1:19" ht="15.75" thickBot="1" x14ac:dyDescent="0.3">
      <c r="A4" s="47"/>
      <c r="B4" s="603" t="s">
        <v>61</v>
      </c>
      <c r="C4" s="604"/>
      <c r="D4" s="48"/>
      <c r="E4" s="603" t="s">
        <v>62</v>
      </c>
      <c r="F4" s="605"/>
      <c r="G4" s="48"/>
      <c r="H4" s="603" t="s">
        <v>63</v>
      </c>
      <c r="I4" s="604"/>
      <c r="J4" s="605"/>
      <c r="L4" s="603" t="s">
        <v>65</v>
      </c>
      <c r="M4" s="605"/>
      <c r="P4" s="49"/>
      <c r="Q4" s="49"/>
      <c r="R4" s="49"/>
      <c r="S4" s="49"/>
    </row>
    <row r="5" spans="1:19" ht="18" thickBot="1" x14ac:dyDescent="0.3">
      <c r="A5" s="160" t="s">
        <v>2</v>
      </c>
      <c r="B5" s="50" t="s">
        <v>69</v>
      </c>
      <c r="C5" s="52" t="s">
        <v>70</v>
      </c>
      <c r="E5" s="50" t="s">
        <v>69</v>
      </c>
      <c r="F5" s="52" t="s">
        <v>70</v>
      </c>
      <c r="H5" s="50" t="s">
        <v>69</v>
      </c>
      <c r="I5" s="52" t="s">
        <v>70</v>
      </c>
      <c r="J5" s="52" t="s">
        <v>148</v>
      </c>
      <c r="L5" s="50" t="s">
        <v>69</v>
      </c>
      <c r="M5" s="52" t="s">
        <v>70</v>
      </c>
      <c r="P5" s="55"/>
      <c r="Q5" s="327"/>
      <c r="R5" s="55"/>
      <c r="S5" s="55"/>
    </row>
    <row r="6" spans="1:19" ht="15.75" x14ac:dyDescent="0.25">
      <c r="A6" s="161">
        <v>6</v>
      </c>
      <c r="B6" s="57">
        <v>96.500799999999998</v>
      </c>
      <c r="C6" s="59">
        <v>96.250799999999998</v>
      </c>
      <c r="E6" s="60"/>
      <c r="F6" s="60"/>
      <c r="H6" s="61">
        <f>IFERROR(E6+B6,"NA")</f>
        <v>96.500799999999998</v>
      </c>
      <c r="I6" s="62">
        <f t="shared" ref="I6:I42" si="0">F6+C6</f>
        <v>96.250799999999998</v>
      </c>
      <c r="J6" s="63">
        <f>I6-H6</f>
        <v>-0.25</v>
      </c>
      <c r="L6" s="64"/>
      <c r="M6" s="163"/>
      <c r="O6" s="62"/>
      <c r="P6" s="328"/>
    </row>
    <row r="7" spans="1:19" ht="15.75" x14ac:dyDescent="0.25">
      <c r="A7" s="161">
        <v>6.125</v>
      </c>
      <c r="B7" s="57">
        <v>97.188299999999998</v>
      </c>
      <c r="C7" s="59">
        <v>96.938299999999998</v>
      </c>
      <c r="E7" s="60"/>
      <c r="F7" s="60"/>
      <c r="H7" s="61">
        <f t="shared" ref="H7:H42" si="1">IFERROR(E7+B7,"NA")</f>
        <v>97.188299999999998</v>
      </c>
      <c r="I7" s="62">
        <f t="shared" si="0"/>
        <v>96.938299999999998</v>
      </c>
      <c r="J7" s="63">
        <f t="shared" ref="J7:J42" si="2">I7-H7</f>
        <v>-0.25</v>
      </c>
      <c r="L7" s="61">
        <f>H7-H6</f>
        <v>0.6875</v>
      </c>
      <c r="M7" s="63">
        <f>I7-I6</f>
        <v>0.6875</v>
      </c>
      <c r="O7" s="62"/>
      <c r="P7" s="328"/>
    </row>
    <row r="8" spans="1:19" ht="15.75" x14ac:dyDescent="0.25">
      <c r="A8" s="161">
        <v>6.25</v>
      </c>
      <c r="B8" s="57">
        <v>97.875799999999998</v>
      </c>
      <c r="C8" s="59">
        <v>97.625799999999998</v>
      </c>
      <c r="E8" s="60"/>
      <c r="F8" s="60"/>
      <c r="H8" s="61">
        <f t="shared" si="1"/>
        <v>97.875799999999998</v>
      </c>
      <c r="I8" s="62">
        <f t="shared" si="0"/>
        <v>97.625799999999998</v>
      </c>
      <c r="J8" s="63">
        <f t="shared" si="2"/>
        <v>-0.25</v>
      </c>
      <c r="L8" s="61">
        <f t="shared" ref="L8:L42" si="3">H8-H7</f>
        <v>0.6875</v>
      </c>
      <c r="M8" s="63">
        <f t="shared" ref="M8:M42" si="4">I8-I7</f>
        <v>0.6875</v>
      </c>
      <c r="O8" s="62"/>
      <c r="P8" s="328"/>
    </row>
    <row r="9" spans="1:19" ht="15.75" x14ac:dyDescent="0.25">
      <c r="A9" s="161">
        <v>6.375</v>
      </c>
      <c r="B9" s="57">
        <v>98.500799999999998</v>
      </c>
      <c r="C9" s="59">
        <v>98.250799999999998</v>
      </c>
      <c r="E9" s="60"/>
      <c r="F9" s="60"/>
      <c r="H9" s="61">
        <f t="shared" si="1"/>
        <v>98.500799999999998</v>
      </c>
      <c r="I9" s="62">
        <f t="shared" si="0"/>
        <v>98.250799999999998</v>
      </c>
      <c r="J9" s="63">
        <f t="shared" si="2"/>
        <v>-0.25</v>
      </c>
      <c r="L9" s="61">
        <f t="shared" si="3"/>
        <v>0.625</v>
      </c>
      <c r="M9" s="63">
        <f t="shared" si="4"/>
        <v>0.625</v>
      </c>
      <c r="O9" s="62"/>
      <c r="P9" s="328"/>
    </row>
    <row r="10" spans="1:19" ht="15.75" x14ac:dyDescent="0.25">
      <c r="A10" s="161">
        <v>6.5</v>
      </c>
      <c r="B10" s="57">
        <v>99.125799999999998</v>
      </c>
      <c r="C10" s="59">
        <v>98.875799999999998</v>
      </c>
      <c r="E10" s="60"/>
      <c r="F10" s="60"/>
      <c r="H10" s="61">
        <f t="shared" si="1"/>
        <v>99.125799999999998</v>
      </c>
      <c r="I10" s="62">
        <f t="shared" si="0"/>
        <v>98.875799999999998</v>
      </c>
      <c r="J10" s="63">
        <f t="shared" si="2"/>
        <v>-0.25</v>
      </c>
      <c r="L10" s="61">
        <f t="shared" si="3"/>
        <v>0.625</v>
      </c>
      <c r="M10" s="63">
        <f t="shared" si="4"/>
        <v>0.625</v>
      </c>
      <c r="O10" s="62"/>
      <c r="P10" s="328"/>
    </row>
    <row r="11" spans="1:19" ht="15.75" x14ac:dyDescent="0.25">
      <c r="A11" s="161">
        <v>6.625</v>
      </c>
      <c r="B11" s="57">
        <v>99.688299999999998</v>
      </c>
      <c r="C11" s="59">
        <v>99.438299999999998</v>
      </c>
      <c r="E11" s="60"/>
      <c r="F11" s="60"/>
      <c r="H11" s="61">
        <f t="shared" si="1"/>
        <v>99.688299999999998</v>
      </c>
      <c r="I11" s="62">
        <f t="shared" si="0"/>
        <v>99.438299999999998</v>
      </c>
      <c r="J11" s="63">
        <f t="shared" si="2"/>
        <v>-0.25</v>
      </c>
      <c r="L11" s="61">
        <f t="shared" si="3"/>
        <v>0.5625</v>
      </c>
      <c r="M11" s="63">
        <f t="shared" si="4"/>
        <v>0.5625</v>
      </c>
      <c r="O11" s="62"/>
      <c r="P11" s="328"/>
    </row>
    <row r="12" spans="1:19" ht="15.75" x14ac:dyDescent="0.25">
      <c r="A12" s="161">
        <v>6.75</v>
      </c>
      <c r="B12" s="57">
        <v>100.2508</v>
      </c>
      <c r="C12" s="59">
        <v>100.0008</v>
      </c>
      <c r="E12" s="60"/>
      <c r="F12" s="60"/>
      <c r="H12" s="61">
        <f t="shared" si="1"/>
        <v>100.2508</v>
      </c>
      <c r="I12" s="62">
        <f t="shared" si="0"/>
        <v>100.0008</v>
      </c>
      <c r="J12" s="63">
        <f t="shared" si="2"/>
        <v>-0.25</v>
      </c>
      <c r="L12" s="61">
        <f t="shared" si="3"/>
        <v>0.5625</v>
      </c>
      <c r="M12" s="63">
        <f t="shared" si="4"/>
        <v>0.5625</v>
      </c>
      <c r="O12" s="62"/>
      <c r="P12" s="328"/>
    </row>
    <row r="13" spans="1:19" ht="15.75" x14ac:dyDescent="0.25">
      <c r="A13" s="161">
        <v>6.875</v>
      </c>
      <c r="B13" s="57">
        <v>100.8133</v>
      </c>
      <c r="C13" s="59">
        <v>100.5633</v>
      </c>
      <c r="E13" s="60"/>
      <c r="F13" s="60"/>
      <c r="H13" s="61">
        <f t="shared" si="1"/>
        <v>100.8133</v>
      </c>
      <c r="I13" s="62">
        <f t="shared" si="0"/>
        <v>100.5633</v>
      </c>
      <c r="J13" s="63">
        <f t="shared" si="2"/>
        <v>-0.25</v>
      </c>
      <c r="L13" s="61">
        <f t="shared" si="3"/>
        <v>0.5625</v>
      </c>
      <c r="M13" s="63">
        <f t="shared" si="4"/>
        <v>0.5625</v>
      </c>
      <c r="O13" s="62"/>
      <c r="P13" s="328"/>
    </row>
    <row r="14" spans="1:19" ht="15.75" x14ac:dyDescent="0.25">
      <c r="A14" s="161">
        <v>7</v>
      </c>
      <c r="B14" s="57">
        <v>101.3133</v>
      </c>
      <c r="C14" s="59">
        <v>101.0633</v>
      </c>
      <c r="E14" s="60"/>
      <c r="F14" s="60"/>
      <c r="H14" s="61">
        <f t="shared" si="1"/>
        <v>101.3133</v>
      </c>
      <c r="I14" s="62">
        <f t="shared" si="0"/>
        <v>101.0633</v>
      </c>
      <c r="J14" s="63">
        <f t="shared" si="2"/>
        <v>-0.25</v>
      </c>
      <c r="L14" s="61">
        <f t="shared" si="3"/>
        <v>0.5</v>
      </c>
      <c r="M14" s="63">
        <f t="shared" si="4"/>
        <v>0.5</v>
      </c>
      <c r="N14" s="62"/>
      <c r="O14" s="62"/>
      <c r="P14" s="328"/>
      <c r="Q14" s="62"/>
    </row>
    <row r="15" spans="1:19" ht="15.75" x14ac:dyDescent="0.25">
      <c r="A15" s="161">
        <v>7.125</v>
      </c>
      <c r="B15" s="57">
        <v>101.8133</v>
      </c>
      <c r="C15" s="59">
        <v>101.5633</v>
      </c>
      <c r="E15" s="60"/>
      <c r="F15" s="60"/>
      <c r="H15" s="61">
        <f t="shared" si="1"/>
        <v>101.8133</v>
      </c>
      <c r="I15" s="62">
        <f t="shared" si="0"/>
        <v>101.5633</v>
      </c>
      <c r="J15" s="63">
        <f t="shared" si="2"/>
        <v>-0.25</v>
      </c>
      <c r="L15" s="61">
        <f t="shared" si="3"/>
        <v>0.5</v>
      </c>
      <c r="M15" s="63">
        <f t="shared" si="4"/>
        <v>0.5</v>
      </c>
      <c r="N15" s="62"/>
      <c r="O15" s="62"/>
      <c r="P15" s="328"/>
      <c r="Q15" s="62"/>
    </row>
    <row r="16" spans="1:19" ht="15.75" x14ac:dyDescent="0.25">
      <c r="A16" s="161">
        <v>7.25</v>
      </c>
      <c r="B16" s="57">
        <v>102.2508</v>
      </c>
      <c r="C16" s="59">
        <v>102.0008</v>
      </c>
      <c r="E16" s="60"/>
      <c r="F16" s="60"/>
      <c r="H16" s="61">
        <f t="shared" si="1"/>
        <v>102.2508</v>
      </c>
      <c r="I16" s="62">
        <f t="shared" si="0"/>
        <v>102.0008</v>
      </c>
      <c r="J16" s="63">
        <f t="shared" si="2"/>
        <v>-0.25</v>
      </c>
      <c r="L16" s="61">
        <f t="shared" si="3"/>
        <v>0.4375</v>
      </c>
      <c r="M16" s="63">
        <f t="shared" si="4"/>
        <v>0.4375</v>
      </c>
      <c r="N16" s="62"/>
      <c r="O16" s="62"/>
      <c r="P16" s="328"/>
      <c r="Q16" s="62"/>
    </row>
    <row r="17" spans="1:17" ht="15.75" x14ac:dyDescent="0.25">
      <c r="A17" s="161">
        <v>7.375</v>
      </c>
      <c r="B17" s="57">
        <v>102.6883</v>
      </c>
      <c r="C17" s="59">
        <v>102.4383</v>
      </c>
      <c r="E17" s="60"/>
      <c r="F17" s="60"/>
      <c r="H17" s="61">
        <f t="shared" si="1"/>
        <v>102.6883</v>
      </c>
      <c r="I17" s="62">
        <f t="shared" si="0"/>
        <v>102.4383</v>
      </c>
      <c r="J17" s="63">
        <f t="shared" si="2"/>
        <v>-0.25</v>
      </c>
      <c r="L17" s="61">
        <f t="shared" si="3"/>
        <v>0.4375</v>
      </c>
      <c r="M17" s="63">
        <f t="shared" si="4"/>
        <v>0.4375</v>
      </c>
      <c r="N17" s="62"/>
      <c r="O17" s="62"/>
      <c r="P17" s="328"/>
      <c r="Q17" s="62"/>
    </row>
    <row r="18" spans="1:17" ht="15.75" x14ac:dyDescent="0.25">
      <c r="A18" s="161">
        <v>7.5</v>
      </c>
      <c r="B18" s="57">
        <v>103.0633</v>
      </c>
      <c r="C18" s="59">
        <v>102.8133</v>
      </c>
      <c r="E18" s="60"/>
      <c r="F18" s="60"/>
      <c r="H18" s="61">
        <f t="shared" si="1"/>
        <v>103.0633</v>
      </c>
      <c r="I18" s="62">
        <f t="shared" si="0"/>
        <v>102.8133</v>
      </c>
      <c r="J18" s="63">
        <f t="shared" si="2"/>
        <v>-0.25</v>
      </c>
      <c r="L18" s="61">
        <f t="shared" si="3"/>
        <v>0.375</v>
      </c>
      <c r="M18" s="63">
        <f t="shared" si="4"/>
        <v>0.375</v>
      </c>
      <c r="N18" s="62"/>
      <c r="O18" s="62"/>
      <c r="P18" s="328"/>
      <c r="Q18" s="62"/>
    </row>
    <row r="19" spans="1:17" ht="15.75" x14ac:dyDescent="0.25">
      <c r="A19" s="161">
        <v>7.625</v>
      </c>
      <c r="B19" s="57">
        <v>103.4383</v>
      </c>
      <c r="C19" s="59">
        <v>103.1883</v>
      </c>
      <c r="E19" s="60"/>
      <c r="F19" s="60"/>
      <c r="H19" s="61">
        <f t="shared" si="1"/>
        <v>103.4383</v>
      </c>
      <c r="I19" s="62">
        <f t="shared" si="0"/>
        <v>103.1883</v>
      </c>
      <c r="J19" s="63">
        <f t="shared" si="2"/>
        <v>-0.25</v>
      </c>
      <c r="L19" s="61">
        <f t="shared" si="3"/>
        <v>0.375</v>
      </c>
      <c r="M19" s="63">
        <f t="shared" si="4"/>
        <v>0.375</v>
      </c>
      <c r="N19" s="62"/>
      <c r="O19" s="62"/>
      <c r="P19" s="328"/>
      <c r="Q19" s="62"/>
    </row>
    <row r="20" spans="1:17" ht="15.75" x14ac:dyDescent="0.25">
      <c r="A20" s="161">
        <v>7.75</v>
      </c>
      <c r="B20" s="57">
        <v>103.8133</v>
      </c>
      <c r="C20" s="59">
        <v>103.5633</v>
      </c>
      <c r="E20" s="60"/>
      <c r="F20" s="60"/>
      <c r="H20" s="61">
        <f t="shared" si="1"/>
        <v>103.8133</v>
      </c>
      <c r="I20" s="62">
        <f t="shared" si="0"/>
        <v>103.5633</v>
      </c>
      <c r="J20" s="63">
        <f t="shared" si="2"/>
        <v>-0.25</v>
      </c>
      <c r="L20" s="61">
        <f t="shared" si="3"/>
        <v>0.375</v>
      </c>
      <c r="M20" s="63">
        <f t="shared" si="4"/>
        <v>0.375</v>
      </c>
      <c r="N20" s="62"/>
      <c r="O20" s="62"/>
      <c r="P20" s="328"/>
      <c r="Q20" s="62"/>
    </row>
    <row r="21" spans="1:17" ht="15.75" x14ac:dyDescent="0.25">
      <c r="A21" s="161">
        <v>7.875</v>
      </c>
      <c r="B21" s="57">
        <v>104.1258</v>
      </c>
      <c r="C21" s="59">
        <v>103.8758</v>
      </c>
      <c r="E21" s="60"/>
      <c r="F21" s="60"/>
      <c r="H21" s="61">
        <f t="shared" si="1"/>
        <v>104.1258</v>
      </c>
      <c r="I21" s="62">
        <f t="shared" si="0"/>
        <v>103.8758</v>
      </c>
      <c r="J21" s="63">
        <f t="shared" si="2"/>
        <v>-0.25</v>
      </c>
      <c r="L21" s="61">
        <f t="shared" si="3"/>
        <v>0.3125</v>
      </c>
      <c r="M21" s="63">
        <f t="shared" si="4"/>
        <v>0.3125</v>
      </c>
      <c r="N21" s="62"/>
      <c r="O21" s="62"/>
      <c r="P21" s="328"/>
      <c r="Q21" s="62"/>
    </row>
    <row r="22" spans="1:17" ht="15.75" x14ac:dyDescent="0.25">
      <c r="A22" s="161">
        <v>8</v>
      </c>
      <c r="B22" s="57">
        <v>104.4383</v>
      </c>
      <c r="C22" s="59">
        <v>104.1883</v>
      </c>
      <c r="E22" s="60"/>
      <c r="F22" s="60"/>
      <c r="H22" s="61">
        <f t="shared" si="1"/>
        <v>104.4383</v>
      </c>
      <c r="I22" s="62">
        <f t="shared" si="0"/>
        <v>104.1883</v>
      </c>
      <c r="J22" s="63">
        <f t="shared" si="2"/>
        <v>-0.25</v>
      </c>
      <c r="L22" s="61">
        <f t="shared" si="3"/>
        <v>0.3125</v>
      </c>
      <c r="M22" s="63">
        <f t="shared" si="4"/>
        <v>0.3125</v>
      </c>
      <c r="N22" s="62"/>
      <c r="O22" s="62"/>
      <c r="P22" s="328"/>
      <c r="Q22" s="62"/>
    </row>
    <row r="23" spans="1:17" ht="15.75" x14ac:dyDescent="0.25">
      <c r="A23" s="161">
        <v>8.125</v>
      </c>
      <c r="B23" s="57">
        <v>104.7196</v>
      </c>
      <c r="C23" s="59">
        <v>104.4696</v>
      </c>
      <c r="E23" s="60"/>
      <c r="F23" s="60"/>
      <c r="H23" s="61">
        <f t="shared" si="1"/>
        <v>104.7196</v>
      </c>
      <c r="I23" s="62">
        <f t="shared" si="0"/>
        <v>104.4696</v>
      </c>
      <c r="J23" s="63">
        <f t="shared" si="2"/>
        <v>-0.25</v>
      </c>
      <c r="L23" s="61">
        <f t="shared" si="3"/>
        <v>0.28130000000000166</v>
      </c>
      <c r="M23" s="63">
        <f t="shared" si="4"/>
        <v>0.28130000000000166</v>
      </c>
      <c r="N23" s="62"/>
      <c r="O23" s="62"/>
      <c r="P23" s="328"/>
      <c r="Q23" s="62"/>
    </row>
    <row r="24" spans="1:17" ht="15.75" x14ac:dyDescent="0.25">
      <c r="A24" s="161">
        <v>8.25</v>
      </c>
      <c r="B24" s="57">
        <v>105.0008</v>
      </c>
      <c r="C24" s="59">
        <v>104.7508</v>
      </c>
      <c r="E24" s="60"/>
      <c r="F24" s="60"/>
      <c r="H24" s="61">
        <f t="shared" si="1"/>
        <v>105.0008</v>
      </c>
      <c r="I24" s="62">
        <f t="shared" si="0"/>
        <v>104.7508</v>
      </c>
      <c r="J24" s="63">
        <f t="shared" si="2"/>
        <v>-0.25</v>
      </c>
      <c r="L24" s="61">
        <f t="shared" si="3"/>
        <v>0.28119999999999834</v>
      </c>
      <c r="M24" s="63">
        <f t="shared" si="4"/>
        <v>0.28119999999999834</v>
      </c>
      <c r="N24" s="62"/>
      <c r="O24" s="62"/>
      <c r="P24" s="328"/>
    </row>
    <row r="25" spans="1:17" ht="15.75" x14ac:dyDescent="0.25">
      <c r="A25" s="161">
        <v>8.375</v>
      </c>
      <c r="B25" s="57">
        <v>105.2508</v>
      </c>
      <c r="C25" s="59">
        <v>105.0008</v>
      </c>
      <c r="E25" s="60"/>
      <c r="F25" s="60"/>
      <c r="H25" s="61">
        <f t="shared" si="1"/>
        <v>105.2508</v>
      </c>
      <c r="I25" s="62">
        <f t="shared" si="0"/>
        <v>105.0008</v>
      </c>
      <c r="J25" s="63">
        <f t="shared" si="2"/>
        <v>-0.25</v>
      </c>
      <c r="L25" s="61">
        <f t="shared" si="3"/>
        <v>0.25</v>
      </c>
      <c r="M25" s="63">
        <f t="shared" si="4"/>
        <v>0.25</v>
      </c>
      <c r="N25" s="62"/>
      <c r="O25" s="62"/>
      <c r="P25" s="328"/>
    </row>
    <row r="26" spans="1:17" ht="15.75" x14ac:dyDescent="0.25">
      <c r="A26" s="161">
        <v>8.5</v>
      </c>
      <c r="B26" s="57">
        <v>105.5008</v>
      </c>
      <c r="C26" s="59">
        <v>105.2508</v>
      </c>
      <c r="E26" s="60"/>
      <c r="F26" s="60"/>
      <c r="H26" s="61">
        <f t="shared" si="1"/>
        <v>105.5008</v>
      </c>
      <c r="I26" s="62">
        <f t="shared" si="0"/>
        <v>105.2508</v>
      </c>
      <c r="J26" s="63">
        <f t="shared" si="2"/>
        <v>-0.25</v>
      </c>
      <c r="L26" s="61">
        <f t="shared" si="3"/>
        <v>0.25</v>
      </c>
      <c r="M26" s="63">
        <f t="shared" si="4"/>
        <v>0.25</v>
      </c>
      <c r="N26" s="62"/>
      <c r="O26" s="62"/>
      <c r="P26" s="328"/>
    </row>
    <row r="27" spans="1:17" ht="15.75" x14ac:dyDescent="0.25">
      <c r="A27" s="161">
        <v>8.625</v>
      </c>
      <c r="B27" s="57">
        <v>105.7508</v>
      </c>
      <c r="C27" s="59">
        <v>105.5008</v>
      </c>
      <c r="E27" s="60"/>
      <c r="F27" s="60"/>
      <c r="H27" s="61">
        <f t="shared" si="1"/>
        <v>105.7508</v>
      </c>
      <c r="I27" s="62">
        <f t="shared" si="0"/>
        <v>105.5008</v>
      </c>
      <c r="J27" s="63">
        <f t="shared" si="2"/>
        <v>-0.25</v>
      </c>
      <c r="L27" s="61">
        <f t="shared" si="3"/>
        <v>0.25</v>
      </c>
      <c r="M27" s="63">
        <f t="shared" si="4"/>
        <v>0.25</v>
      </c>
      <c r="N27" s="62"/>
      <c r="O27" s="62"/>
      <c r="P27" s="328"/>
    </row>
    <row r="28" spans="1:17" ht="15.75" x14ac:dyDescent="0.25">
      <c r="A28" s="161">
        <v>8.75</v>
      </c>
      <c r="B28" s="57">
        <v>106.0008</v>
      </c>
      <c r="C28" s="59">
        <v>105.7508</v>
      </c>
      <c r="E28" s="60"/>
      <c r="F28" s="60"/>
      <c r="H28" s="61">
        <f t="shared" si="1"/>
        <v>106.0008</v>
      </c>
      <c r="I28" s="62">
        <f t="shared" si="0"/>
        <v>105.7508</v>
      </c>
      <c r="J28" s="63">
        <f t="shared" si="2"/>
        <v>-0.25</v>
      </c>
      <c r="L28" s="61">
        <f t="shared" si="3"/>
        <v>0.25</v>
      </c>
      <c r="M28" s="63">
        <f t="shared" si="4"/>
        <v>0.25</v>
      </c>
      <c r="N28" s="62"/>
      <c r="O28" s="62"/>
      <c r="P28" s="328"/>
    </row>
    <row r="29" spans="1:17" ht="15.75" x14ac:dyDescent="0.25">
      <c r="A29" s="161">
        <v>8.875</v>
      </c>
      <c r="B29" s="57">
        <v>106.2508</v>
      </c>
      <c r="C29" s="59">
        <v>106.0008</v>
      </c>
      <c r="E29" s="60"/>
      <c r="F29" s="60"/>
      <c r="H29" s="61">
        <f t="shared" si="1"/>
        <v>106.2508</v>
      </c>
      <c r="I29" s="62">
        <f t="shared" si="0"/>
        <v>106.0008</v>
      </c>
      <c r="J29" s="63">
        <f t="shared" si="2"/>
        <v>-0.25</v>
      </c>
      <c r="L29" s="61">
        <f t="shared" si="3"/>
        <v>0.25</v>
      </c>
      <c r="M29" s="63">
        <f t="shared" si="4"/>
        <v>0.25</v>
      </c>
      <c r="N29" s="62"/>
      <c r="O29" s="62"/>
      <c r="P29" s="328"/>
    </row>
    <row r="30" spans="1:17" ht="15.75" x14ac:dyDescent="0.25">
      <c r="A30" s="161">
        <v>9</v>
      </c>
      <c r="B30" s="57">
        <v>106.5008</v>
      </c>
      <c r="C30" s="59">
        <v>106.2508</v>
      </c>
      <c r="E30" s="60"/>
      <c r="F30" s="60"/>
      <c r="H30" s="61">
        <f t="shared" si="1"/>
        <v>106.5008</v>
      </c>
      <c r="I30" s="62">
        <f t="shared" si="0"/>
        <v>106.2508</v>
      </c>
      <c r="J30" s="63">
        <f t="shared" si="2"/>
        <v>-0.25</v>
      </c>
      <c r="L30" s="61">
        <f t="shared" si="3"/>
        <v>0.25</v>
      </c>
      <c r="M30" s="63">
        <f t="shared" si="4"/>
        <v>0.25</v>
      </c>
      <c r="N30" s="62"/>
      <c r="O30" s="62"/>
      <c r="P30" s="328"/>
    </row>
    <row r="31" spans="1:17" ht="15.75" x14ac:dyDescent="0.25">
      <c r="A31" s="161">
        <v>9.125</v>
      </c>
      <c r="B31" s="57">
        <v>106.7508</v>
      </c>
      <c r="C31" s="59">
        <v>106.5008</v>
      </c>
      <c r="E31" s="60"/>
      <c r="F31" s="60"/>
      <c r="H31" s="61">
        <f t="shared" si="1"/>
        <v>106.7508</v>
      </c>
      <c r="I31" s="62">
        <f t="shared" si="0"/>
        <v>106.5008</v>
      </c>
      <c r="J31" s="63">
        <f t="shared" si="2"/>
        <v>-0.25</v>
      </c>
      <c r="L31" s="61">
        <f t="shared" si="3"/>
        <v>0.25</v>
      </c>
      <c r="M31" s="63">
        <f t="shared" si="4"/>
        <v>0.25</v>
      </c>
      <c r="N31" s="62"/>
      <c r="O31" s="62"/>
      <c r="P31" s="328"/>
    </row>
    <row r="32" spans="1:17" ht="15.75" x14ac:dyDescent="0.25">
      <c r="A32" s="161">
        <v>9.25</v>
      </c>
      <c r="B32" s="57">
        <v>107.0008</v>
      </c>
      <c r="C32" s="59">
        <v>106.7508</v>
      </c>
      <c r="E32" s="60"/>
      <c r="F32" s="60"/>
      <c r="H32" s="61">
        <f t="shared" si="1"/>
        <v>107.0008</v>
      </c>
      <c r="I32" s="62">
        <f t="shared" si="0"/>
        <v>106.7508</v>
      </c>
      <c r="J32" s="63">
        <f t="shared" si="2"/>
        <v>-0.25</v>
      </c>
      <c r="L32" s="61">
        <f t="shared" si="3"/>
        <v>0.25</v>
      </c>
      <c r="M32" s="63">
        <f t="shared" si="4"/>
        <v>0.25</v>
      </c>
      <c r="N32" s="62"/>
      <c r="O32" s="62"/>
      <c r="P32" s="328"/>
    </row>
    <row r="33" spans="1:16" ht="15.75" x14ac:dyDescent="0.25">
      <c r="A33" s="161">
        <v>9.375</v>
      </c>
      <c r="B33" s="57">
        <v>107.2508</v>
      </c>
      <c r="C33" s="59">
        <v>107.0008</v>
      </c>
      <c r="E33" s="60"/>
      <c r="F33" s="60"/>
      <c r="H33" s="61">
        <f t="shared" si="1"/>
        <v>107.2508</v>
      </c>
      <c r="I33" s="62">
        <f t="shared" si="0"/>
        <v>107.0008</v>
      </c>
      <c r="J33" s="63">
        <f t="shared" si="2"/>
        <v>-0.25</v>
      </c>
      <c r="L33" s="61">
        <f t="shared" si="3"/>
        <v>0.25</v>
      </c>
      <c r="M33" s="63">
        <f t="shared" si="4"/>
        <v>0.25</v>
      </c>
      <c r="N33" s="62"/>
      <c r="O33" s="62"/>
      <c r="P33" s="328"/>
    </row>
    <row r="34" spans="1:16" ht="15.75" x14ac:dyDescent="0.25">
      <c r="A34" s="161">
        <v>9.5</v>
      </c>
      <c r="B34" s="57">
        <v>107.5008</v>
      </c>
      <c r="C34" s="59">
        <v>107.2508</v>
      </c>
      <c r="E34" s="60"/>
      <c r="F34" s="60"/>
      <c r="H34" s="61">
        <f t="shared" si="1"/>
        <v>107.5008</v>
      </c>
      <c r="I34" s="62">
        <f t="shared" si="0"/>
        <v>107.2508</v>
      </c>
      <c r="J34" s="63">
        <f t="shared" si="2"/>
        <v>-0.25</v>
      </c>
      <c r="L34" s="61">
        <f t="shared" si="3"/>
        <v>0.25</v>
      </c>
      <c r="M34" s="63">
        <f t="shared" si="4"/>
        <v>0.25</v>
      </c>
      <c r="N34" s="62"/>
      <c r="O34" s="62"/>
      <c r="P34" s="328"/>
    </row>
    <row r="35" spans="1:16" ht="15.75" x14ac:dyDescent="0.25">
      <c r="A35" s="161">
        <v>9.625</v>
      </c>
      <c r="B35" s="57">
        <v>107.7508</v>
      </c>
      <c r="C35" s="59">
        <v>107.5008</v>
      </c>
      <c r="E35" s="60"/>
      <c r="F35" s="60"/>
      <c r="H35" s="61">
        <f t="shared" si="1"/>
        <v>107.7508</v>
      </c>
      <c r="I35" s="62">
        <f t="shared" si="0"/>
        <v>107.5008</v>
      </c>
      <c r="J35" s="63">
        <f t="shared" si="2"/>
        <v>-0.25</v>
      </c>
      <c r="L35" s="61">
        <f t="shared" si="3"/>
        <v>0.25</v>
      </c>
      <c r="M35" s="63">
        <f t="shared" si="4"/>
        <v>0.25</v>
      </c>
      <c r="N35" s="62"/>
      <c r="O35" s="62"/>
      <c r="P35" s="328"/>
    </row>
    <row r="36" spans="1:16" ht="15.75" x14ac:dyDescent="0.25">
      <c r="A36" s="161">
        <v>9.75</v>
      </c>
      <c r="B36" s="57">
        <v>108.0008</v>
      </c>
      <c r="C36" s="59">
        <v>107.7508</v>
      </c>
      <c r="E36" s="60"/>
      <c r="F36" s="60"/>
      <c r="H36" s="61">
        <f t="shared" si="1"/>
        <v>108.0008</v>
      </c>
      <c r="I36" s="62">
        <f t="shared" si="0"/>
        <v>107.7508</v>
      </c>
      <c r="J36" s="63">
        <f t="shared" si="2"/>
        <v>-0.25</v>
      </c>
      <c r="L36" s="61">
        <f t="shared" si="3"/>
        <v>0.25</v>
      </c>
      <c r="M36" s="63">
        <f t="shared" si="4"/>
        <v>0.25</v>
      </c>
      <c r="N36" s="62"/>
      <c r="O36" s="62"/>
      <c r="P36" s="328"/>
    </row>
    <row r="37" spans="1:16" ht="15.75" x14ac:dyDescent="0.25">
      <c r="A37" s="161">
        <v>9.875</v>
      </c>
      <c r="B37" s="57">
        <v>108.2508</v>
      </c>
      <c r="C37" s="59">
        <v>108.0008</v>
      </c>
      <c r="E37" s="60"/>
      <c r="F37" s="60"/>
      <c r="H37" s="61">
        <f t="shared" si="1"/>
        <v>108.2508</v>
      </c>
      <c r="I37" s="62">
        <f t="shared" si="0"/>
        <v>108.0008</v>
      </c>
      <c r="J37" s="63">
        <f t="shared" si="2"/>
        <v>-0.25</v>
      </c>
      <c r="L37" s="61">
        <f t="shared" si="3"/>
        <v>0.25</v>
      </c>
      <c r="M37" s="63">
        <f t="shared" si="4"/>
        <v>0.25</v>
      </c>
      <c r="N37" s="62"/>
      <c r="O37" s="62"/>
      <c r="P37" s="328"/>
    </row>
    <row r="38" spans="1:16" ht="15.75" x14ac:dyDescent="0.25">
      <c r="A38" s="161">
        <v>10</v>
      </c>
      <c r="B38" s="57">
        <v>108.5008</v>
      </c>
      <c r="C38" s="59">
        <v>108.2508</v>
      </c>
      <c r="E38" s="60"/>
      <c r="F38" s="60"/>
      <c r="H38" s="61">
        <f t="shared" si="1"/>
        <v>108.5008</v>
      </c>
      <c r="I38" s="62">
        <f t="shared" si="0"/>
        <v>108.2508</v>
      </c>
      <c r="J38" s="63">
        <f t="shared" si="2"/>
        <v>-0.25</v>
      </c>
      <c r="L38" s="61">
        <f t="shared" si="3"/>
        <v>0.25</v>
      </c>
      <c r="M38" s="63">
        <f t="shared" si="4"/>
        <v>0.25</v>
      </c>
      <c r="N38" s="62"/>
      <c r="O38" s="62"/>
      <c r="P38" s="328"/>
    </row>
    <row r="39" spans="1:16" ht="15.75" x14ac:dyDescent="0.25">
      <c r="A39" s="161">
        <v>10.125</v>
      </c>
      <c r="B39" s="57">
        <v>108.7508</v>
      </c>
      <c r="C39" s="59">
        <v>108.5008</v>
      </c>
      <c r="E39" s="60"/>
      <c r="F39" s="60"/>
      <c r="H39" s="61">
        <f t="shared" si="1"/>
        <v>108.7508</v>
      </c>
      <c r="I39" s="62">
        <f t="shared" si="0"/>
        <v>108.5008</v>
      </c>
      <c r="J39" s="63">
        <f t="shared" si="2"/>
        <v>-0.25</v>
      </c>
      <c r="L39" s="61">
        <f t="shared" si="3"/>
        <v>0.25</v>
      </c>
      <c r="M39" s="63">
        <f t="shared" si="4"/>
        <v>0.25</v>
      </c>
      <c r="N39" s="62"/>
      <c r="O39" s="62"/>
      <c r="P39" s="328"/>
    </row>
    <row r="40" spans="1:16" ht="15.75" x14ac:dyDescent="0.25">
      <c r="A40" s="161">
        <v>10.25</v>
      </c>
      <c r="B40" s="57">
        <v>109.0008</v>
      </c>
      <c r="C40" s="59">
        <v>108.7508</v>
      </c>
      <c r="E40" s="60"/>
      <c r="F40" s="60"/>
      <c r="H40" s="61">
        <f t="shared" si="1"/>
        <v>109.0008</v>
      </c>
      <c r="I40" s="62">
        <f t="shared" si="0"/>
        <v>108.7508</v>
      </c>
      <c r="J40" s="63">
        <f t="shared" si="2"/>
        <v>-0.25</v>
      </c>
      <c r="L40" s="61">
        <f t="shared" si="3"/>
        <v>0.25</v>
      </c>
      <c r="M40" s="63">
        <f t="shared" si="4"/>
        <v>0.25</v>
      </c>
      <c r="N40" s="62"/>
      <c r="O40" s="62"/>
      <c r="P40" s="328"/>
    </row>
    <row r="41" spans="1:16" ht="15.75" x14ac:dyDescent="0.25">
      <c r="A41" s="161">
        <v>10.375</v>
      </c>
      <c r="B41" s="57">
        <v>109.2508</v>
      </c>
      <c r="C41" s="59">
        <v>109.0008</v>
      </c>
      <c r="E41" s="60"/>
      <c r="F41" s="60"/>
      <c r="H41" s="61">
        <f t="shared" si="1"/>
        <v>109.2508</v>
      </c>
      <c r="I41" s="62">
        <f t="shared" si="0"/>
        <v>109.0008</v>
      </c>
      <c r="J41" s="63">
        <f t="shared" si="2"/>
        <v>-0.25</v>
      </c>
      <c r="L41" s="61">
        <f t="shared" si="3"/>
        <v>0.25</v>
      </c>
      <c r="M41" s="63">
        <f t="shared" si="4"/>
        <v>0.25</v>
      </c>
      <c r="N41" s="62"/>
      <c r="O41" s="62"/>
      <c r="P41" s="328"/>
    </row>
    <row r="42" spans="1:16" ht="15.75" x14ac:dyDescent="0.25">
      <c r="A42" s="161">
        <v>10.5</v>
      </c>
      <c r="B42" s="57">
        <v>109.5008</v>
      </c>
      <c r="C42" s="59">
        <v>109.2508</v>
      </c>
      <c r="E42" s="60"/>
      <c r="F42" s="60"/>
      <c r="H42" s="61">
        <f t="shared" si="1"/>
        <v>109.5008</v>
      </c>
      <c r="I42" s="62">
        <f t="shared" si="0"/>
        <v>109.2508</v>
      </c>
      <c r="J42" s="63">
        <f t="shared" si="2"/>
        <v>-0.25</v>
      </c>
      <c r="L42" s="61">
        <f t="shared" si="3"/>
        <v>0.25</v>
      </c>
      <c r="M42" s="63">
        <f t="shared" si="4"/>
        <v>0.25</v>
      </c>
      <c r="N42" s="62"/>
      <c r="O42" s="62"/>
      <c r="P42" s="328"/>
    </row>
    <row r="43" spans="1:16" ht="15.75" x14ac:dyDescent="0.25">
      <c r="A43" s="236"/>
      <c r="B43" s="58"/>
      <c r="C43" s="58"/>
      <c r="E43" s="162"/>
      <c r="F43" s="162"/>
      <c r="H43" s="62"/>
      <c r="I43" s="62"/>
      <c r="J43" s="62"/>
      <c r="L43" s="62"/>
      <c r="M43" s="62"/>
    </row>
    <row r="44" spans="1:16" ht="15.75" x14ac:dyDescent="0.25">
      <c r="A44" s="236"/>
      <c r="B44" s="58"/>
      <c r="C44" s="58"/>
      <c r="E44" s="162"/>
      <c r="F44" s="162"/>
      <c r="H44" s="62"/>
      <c r="I44" s="62"/>
      <c r="J44" s="62"/>
      <c r="L44" s="62"/>
      <c r="M44" s="62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745E-CD5D-451A-A751-5F502D74B8E9}">
  <sheetPr published="0" codeName="Sheet3">
    <tabColor rgb="FF00B0F0"/>
    <pageSetUpPr fitToPage="1"/>
  </sheetPr>
  <dimension ref="B1:AE67"/>
  <sheetViews>
    <sheetView zoomScale="70" zoomScaleNormal="70" workbookViewId="0">
      <selection activeCell="B5" sqref="B5:D5"/>
    </sheetView>
  </sheetViews>
  <sheetFormatPr defaultColWidth="8.85546875" defaultRowHeight="15.75" x14ac:dyDescent="0.25"/>
  <cols>
    <col min="1" max="1" width="2.5703125" style="74" customWidth="1"/>
    <col min="2" max="2" width="14.28515625" style="74" customWidth="1"/>
    <col min="3" max="3" width="19.140625" style="74" customWidth="1"/>
    <col min="4" max="4" width="19" style="74" customWidth="1"/>
    <col min="5" max="5" width="9.7109375" style="74" customWidth="1"/>
    <col min="6" max="6" width="17.28515625" style="74" customWidth="1"/>
    <col min="7" max="7" width="61.5703125" style="74" customWidth="1"/>
    <col min="8" max="15" width="8.42578125" style="74" customWidth="1"/>
    <col min="16" max="16" width="1.5703125" style="74" customWidth="1"/>
    <col min="17" max="17" width="32.7109375" style="74" customWidth="1"/>
    <col min="18" max="24" width="7.5703125" style="74" customWidth="1"/>
    <col min="25" max="16384" width="8.85546875" style="74"/>
  </cols>
  <sheetData>
    <row r="1" spans="2:25" ht="16.5" thickBot="1" x14ac:dyDescent="0.3">
      <c r="H1" s="75"/>
      <c r="I1" s="75"/>
      <c r="J1" s="75"/>
      <c r="K1" s="76"/>
      <c r="L1" s="76"/>
      <c r="M1" s="76"/>
      <c r="N1" s="75"/>
      <c r="O1" s="75"/>
      <c r="P1" s="77"/>
    </row>
    <row r="2" spans="2:25" ht="15.6" customHeight="1" x14ac:dyDescent="0.25">
      <c r="B2" s="724" t="s">
        <v>387</v>
      </c>
      <c r="C2" s="725"/>
      <c r="D2" s="725"/>
      <c r="E2" s="78"/>
      <c r="F2" s="463" t="s">
        <v>341</v>
      </c>
      <c r="G2" s="463"/>
      <c r="H2" s="463"/>
      <c r="I2" s="463"/>
      <c r="J2" s="463"/>
      <c r="K2" s="463"/>
      <c r="L2" s="463"/>
      <c r="M2" s="463"/>
      <c r="N2" s="463"/>
      <c r="O2" s="463"/>
      <c r="P2" s="78"/>
      <c r="Q2" s="79"/>
      <c r="R2" s="80"/>
      <c r="S2" s="80"/>
      <c r="T2" s="80"/>
      <c r="U2" s="81"/>
      <c r="V2" s="81"/>
      <c r="W2" s="78"/>
      <c r="X2" s="82"/>
    </row>
    <row r="3" spans="2:25" ht="18" customHeight="1" x14ac:dyDescent="0.25">
      <c r="B3" s="726"/>
      <c r="C3" s="727"/>
      <c r="D3" s="727"/>
      <c r="E3" s="84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84"/>
      <c r="Q3"/>
      <c r="R3" s="85"/>
      <c r="S3" s="85"/>
      <c r="T3" s="85"/>
      <c r="U3" s="86"/>
      <c r="V3" s="86"/>
      <c r="W3" s="87"/>
      <c r="X3" s="88"/>
    </row>
    <row r="4" spans="2:25" ht="16.149999999999999" customHeight="1" x14ac:dyDescent="0.25">
      <c r="B4" s="89" t="s">
        <v>1</v>
      </c>
      <c r="C4" s="90"/>
      <c r="D4" s="91">
        <v>45692</v>
      </c>
      <c r="E4" s="308"/>
      <c r="F4" s="755" t="s">
        <v>355</v>
      </c>
      <c r="G4" s="756"/>
      <c r="H4" s="756"/>
      <c r="I4" s="756"/>
      <c r="J4" s="756"/>
      <c r="K4" s="756"/>
      <c r="L4" s="756"/>
      <c r="M4" s="756"/>
      <c r="N4" s="756"/>
      <c r="O4" s="756"/>
      <c r="P4" s="756"/>
      <c r="Q4" s="85"/>
      <c r="R4" s="85"/>
      <c r="S4" s="85"/>
      <c r="T4" s="85"/>
      <c r="U4" s="86"/>
      <c r="V4" s="86"/>
      <c r="W4" s="92"/>
      <c r="X4" s="93"/>
    </row>
    <row r="5" spans="2:25" ht="18.75" x14ac:dyDescent="0.25">
      <c r="B5" s="757" t="s">
        <v>66</v>
      </c>
      <c r="C5" s="758"/>
      <c r="D5" s="758"/>
      <c r="E5" s="309"/>
      <c r="F5" s="759" t="s">
        <v>67</v>
      </c>
      <c r="G5" s="760"/>
      <c r="H5" s="760"/>
      <c r="I5" s="760"/>
      <c r="J5" s="760"/>
      <c r="K5" s="760"/>
      <c r="L5" s="760"/>
      <c r="M5" s="760"/>
      <c r="N5" s="760"/>
      <c r="O5" s="760"/>
      <c r="P5" s="310"/>
      <c r="Q5" s="738"/>
      <c r="R5" s="738"/>
      <c r="S5" s="738"/>
      <c r="T5" s="738"/>
      <c r="U5" s="738"/>
      <c r="V5" s="87"/>
      <c r="W5" s="87"/>
      <c r="X5" s="88"/>
    </row>
    <row r="6" spans="2:25" ht="15.75" customHeight="1" x14ac:dyDescent="0.25">
      <c r="B6" s="94" t="s">
        <v>68</v>
      </c>
      <c r="C6" s="95" t="s">
        <v>69</v>
      </c>
      <c r="D6" s="95" t="s">
        <v>70</v>
      </c>
      <c r="E6" s="96"/>
      <c r="F6" s="95" t="s">
        <v>71</v>
      </c>
      <c r="G6" s="95" t="s">
        <v>72</v>
      </c>
      <c r="H6" s="97" t="s">
        <v>73</v>
      </c>
      <c r="I6" s="97">
        <v>0.6</v>
      </c>
      <c r="J6" s="97">
        <v>0.65</v>
      </c>
      <c r="K6" s="97">
        <v>0.70000000000000018</v>
      </c>
      <c r="L6" s="97">
        <v>0.75000000000000022</v>
      </c>
      <c r="M6" s="97">
        <v>0.80000000000000027</v>
      </c>
      <c r="N6" s="97">
        <v>0.85</v>
      </c>
      <c r="O6" s="97">
        <v>0.9</v>
      </c>
      <c r="P6" s="96"/>
      <c r="Q6" s="741"/>
      <c r="R6" s="741"/>
      <c r="S6" s="741"/>
      <c r="T6" s="741"/>
      <c r="U6" s="741"/>
      <c r="V6" s="741"/>
      <c r="W6" s="741"/>
      <c r="X6" s="742"/>
    </row>
    <row r="7" spans="2:25" ht="15" customHeight="1" x14ac:dyDescent="0.25">
      <c r="B7" s="98">
        <f>'Flex Select Pricer'!A6-0.001</f>
        <v>5.7489999999999997</v>
      </c>
      <c r="C7" s="99">
        <f>'Flex Select Pricer'!H6</f>
        <v>94.6875</v>
      </c>
      <c r="D7" s="99">
        <f>'Flex Select Pricer'!I6</f>
        <v>94.4375</v>
      </c>
      <c r="E7" s="100"/>
      <c r="F7" s="743" t="s">
        <v>74</v>
      </c>
      <c r="G7" s="101" t="s">
        <v>75</v>
      </c>
      <c r="H7" s="102">
        <v>0.25</v>
      </c>
      <c r="I7" s="103">
        <v>0</v>
      </c>
      <c r="J7" s="104">
        <v>-0.125</v>
      </c>
      <c r="K7" s="105">
        <v>-0.375</v>
      </c>
      <c r="L7" s="105">
        <v>-0.375</v>
      </c>
      <c r="M7" s="102">
        <v>-0.5</v>
      </c>
      <c r="N7" s="102">
        <v>-1.875</v>
      </c>
      <c r="O7" s="375">
        <v>-3</v>
      </c>
      <c r="P7" s="106"/>
      <c r="Q7" s="107" t="s">
        <v>76</v>
      </c>
      <c r="R7" s="745" t="s">
        <v>385</v>
      </c>
      <c r="S7" s="745"/>
      <c r="T7" s="745"/>
      <c r="U7" s="745"/>
      <c r="V7" s="745"/>
      <c r="W7" s="745"/>
      <c r="X7" s="745"/>
    </row>
    <row r="8" spans="2:25" ht="15" customHeight="1" x14ac:dyDescent="0.25">
      <c r="B8" s="98">
        <f>'Flex Select Pricer'!A7-0.001</f>
        <v>5.8739999999999997</v>
      </c>
      <c r="C8" s="99">
        <f>'Flex Select Pricer'!H7</f>
        <v>95.375</v>
      </c>
      <c r="D8" s="99">
        <f>'Flex Select Pricer'!I7</f>
        <v>95.125</v>
      </c>
      <c r="E8" s="100"/>
      <c r="F8" s="744"/>
      <c r="G8" s="108" t="s">
        <v>16</v>
      </c>
      <c r="H8" s="103">
        <v>0.125</v>
      </c>
      <c r="I8" s="103">
        <v>-0.125</v>
      </c>
      <c r="J8" s="103">
        <v>-0.25</v>
      </c>
      <c r="K8" s="103">
        <v>-0.5</v>
      </c>
      <c r="L8" s="103">
        <v>-0.5</v>
      </c>
      <c r="M8" s="103">
        <v>-0.75</v>
      </c>
      <c r="N8" s="103">
        <v>-2.375</v>
      </c>
      <c r="O8" s="376">
        <v>-3.625</v>
      </c>
      <c r="P8" s="106"/>
      <c r="Q8" s="746" t="s">
        <v>6</v>
      </c>
      <c r="R8" s="746"/>
      <c r="S8" s="746"/>
      <c r="T8" s="746"/>
      <c r="U8" s="746"/>
      <c r="V8" s="746"/>
      <c r="W8" s="746"/>
      <c r="X8" s="747"/>
    </row>
    <row r="9" spans="2:25" ht="15" customHeight="1" x14ac:dyDescent="0.25">
      <c r="B9" s="98">
        <f>'Flex Select Pricer'!A8-0.001</f>
        <v>5.9989999999999997</v>
      </c>
      <c r="C9" s="99">
        <f>'Flex Select Pricer'!H8</f>
        <v>96.0625</v>
      </c>
      <c r="D9" s="99">
        <f>'Flex Select Pricer'!I8</f>
        <v>95.8125</v>
      </c>
      <c r="E9" s="100"/>
      <c r="F9" s="744"/>
      <c r="G9" s="108" t="s">
        <v>18</v>
      </c>
      <c r="H9" s="110">
        <v>-0.125</v>
      </c>
      <c r="I9" s="103">
        <v>-0.25</v>
      </c>
      <c r="J9" s="103">
        <v>-0.375</v>
      </c>
      <c r="K9" s="103">
        <v>-0.75</v>
      </c>
      <c r="L9" s="103">
        <v>-0.75</v>
      </c>
      <c r="M9" s="103">
        <v>-1</v>
      </c>
      <c r="N9" s="103">
        <v>-2.375</v>
      </c>
      <c r="O9" s="376">
        <v>-4</v>
      </c>
      <c r="P9" s="106"/>
      <c r="Q9" s="748" t="s">
        <v>77</v>
      </c>
      <c r="R9" s="748"/>
      <c r="S9" s="748"/>
      <c r="T9" s="748"/>
      <c r="U9" s="748"/>
      <c r="V9" s="748"/>
      <c r="W9" s="748"/>
      <c r="X9" s="749"/>
    </row>
    <row r="10" spans="2:25" ht="15" customHeight="1" x14ac:dyDescent="0.25">
      <c r="B10" s="98">
        <f>'Flex Select Pricer'!A9-0.001</f>
        <v>6.1239999999999997</v>
      </c>
      <c r="C10" s="99">
        <f>'Flex Select Pricer'!H9</f>
        <v>96.75</v>
      </c>
      <c r="D10" s="99">
        <f>'Flex Select Pricer'!I9</f>
        <v>96.5</v>
      </c>
      <c r="E10" s="100"/>
      <c r="F10" s="744"/>
      <c r="G10" s="108" t="s">
        <v>20</v>
      </c>
      <c r="H10" s="103">
        <v>-0.25</v>
      </c>
      <c r="I10" s="103">
        <v>-0.375</v>
      </c>
      <c r="J10" s="103">
        <v>-0.5</v>
      </c>
      <c r="K10" s="103">
        <v>-0.75</v>
      </c>
      <c r="L10" s="103">
        <v>-1.25</v>
      </c>
      <c r="M10" s="103">
        <v>-1.375</v>
      </c>
      <c r="N10" s="103">
        <v>-3.25</v>
      </c>
      <c r="O10" s="111" t="s">
        <v>12</v>
      </c>
      <c r="P10" s="106"/>
      <c r="Q10" s="750" t="s">
        <v>13</v>
      </c>
      <c r="R10" s="750"/>
      <c r="S10" s="750"/>
      <c r="T10" s="750"/>
      <c r="U10" s="750"/>
      <c r="V10" s="750"/>
      <c r="W10" s="750"/>
      <c r="X10" s="751"/>
      <c r="Y10" s="86"/>
    </row>
    <row r="11" spans="2:25" ht="15" customHeight="1" x14ac:dyDescent="0.25">
      <c r="B11" s="98">
        <f>'Flex Select Pricer'!A10-0.001</f>
        <v>6.2489999999999997</v>
      </c>
      <c r="C11" s="99">
        <f>'Flex Select Pricer'!H10</f>
        <v>97.4375</v>
      </c>
      <c r="D11" s="99">
        <f>'Flex Select Pricer'!I10</f>
        <v>97.1875</v>
      </c>
      <c r="E11" s="100"/>
      <c r="F11" s="744"/>
      <c r="G11" s="108" t="s">
        <v>22</v>
      </c>
      <c r="H11" s="188">
        <v>-0.625</v>
      </c>
      <c r="I11" s="188">
        <v>-1</v>
      </c>
      <c r="J11" s="188">
        <v>-1.125</v>
      </c>
      <c r="K11" s="188">
        <v>-1.5</v>
      </c>
      <c r="L11" s="188">
        <v>-1.75</v>
      </c>
      <c r="M11" s="188">
        <v>-2.375</v>
      </c>
      <c r="N11" s="111" t="s">
        <v>12</v>
      </c>
      <c r="O11" s="111" t="s">
        <v>12</v>
      </c>
      <c r="P11" s="106"/>
      <c r="Q11" s="750" t="s">
        <v>78</v>
      </c>
      <c r="R11" s="750"/>
      <c r="S11" s="750"/>
      <c r="T11" s="750"/>
      <c r="U11" s="750"/>
      <c r="V11" s="750"/>
      <c r="W11" s="750"/>
      <c r="X11" s="751"/>
      <c r="Y11" s="112"/>
    </row>
    <row r="12" spans="2:25" ht="15" customHeight="1" x14ac:dyDescent="0.25">
      <c r="B12" s="98">
        <f>'Flex Select Pricer'!A11-0.001</f>
        <v>6.3739999999999997</v>
      </c>
      <c r="C12" s="99">
        <f>'Flex Select Pricer'!H11</f>
        <v>98.0625</v>
      </c>
      <c r="D12" s="99">
        <f>'Flex Select Pricer'!I11</f>
        <v>97.8125</v>
      </c>
      <c r="E12" s="100"/>
      <c r="F12" s="744"/>
      <c r="G12" s="108" t="s">
        <v>24</v>
      </c>
      <c r="H12" s="103">
        <v>-1</v>
      </c>
      <c r="I12" s="103">
        <v>-1.25</v>
      </c>
      <c r="J12" s="103">
        <v>-1.625</v>
      </c>
      <c r="K12" s="103">
        <v>-2.375</v>
      </c>
      <c r="L12" s="103">
        <v>-3</v>
      </c>
      <c r="M12" s="103">
        <v>-3.5</v>
      </c>
      <c r="N12" s="111" t="s">
        <v>12</v>
      </c>
      <c r="O12" s="111" t="s">
        <v>12</v>
      </c>
      <c r="P12" s="106"/>
      <c r="Q12" s="750" t="s">
        <v>80</v>
      </c>
      <c r="R12" s="750"/>
      <c r="S12" s="750"/>
      <c r="T12" s="750"/>
      <c r="U12" s="750"/>
      <c r="V12" s="750"/>
      <c r="W12" s="750"/>
      <c r="X12" s="751"/>
      <c r="Y12" s="113"/>
    </row>
    <row r="13" spans="2:25" ht="15" customHeight="1" x14ac:dyDescent="0.25">
      <c r="B13" s="98">
        <f>'Flex Select Pricer'!A12-0.001</f>
        <v>6.4989999999999997</v>
      </c>
      <c r="C13" s="99">
        <f>'Flex Select Pricer'!H12</f>
        <v>98.6875</v>
      </c>
      <c r="D13" s="99">
        <f>'Flex Select Pricer'!I12</f>
        <v>98.4375</v>
      </c>
      <c r="E13" s="100"/>
      <c r="F13" s="744"/>
      <c r="G13" s="108" t="s">
        <v>79</v>
      </c>
      <c r="H13" s="103">
        <v>-1.625</v>
      </c>
      <c r="I13" s="103">
        <v>-1.625</v>
      </c>
      <c r="J13" s="103">
        <v>-1.75</v>
      </c>
      <c r="K13" s="103">
        <v>-2.5</v>
      </c>
      <c r="L13" s="103">
        <v>-2.875</v>
      </c>
      <c r="M13" s="111" t="s">
        <v>12</v>
      </c>
      <c r="N13" s="111" t="s">
        <v>12</v>
      </c>
      <c r="O13" s="111" t="s">
        <v>12</v>
      </c>
      <c r="P13" s="106"/>
      <c r="Q13" s="750"/>
      <c r="R13" s="750"/>
      <c r="S13" s="750"/>
      <c r="T13" s="750"/>
      <c r="U13" s="750"/>
      <c r="V13" s="750"/>
      <c r="W13" s="750"/>
      <c r="X13" s="751"/>
      <c r="Y13" s="113"/>
    </row>
    <row r="14" spans="2:25" ht="15" customHeight="1" x14ac:dyDescent="0.25">
      <c r="B14" s="98">
        <f>'Flex Select Pricer'!A13-0.001</f>
        <v>6.6239999999999997</v>
      </c>
      <c r="C14" s="99">
        <f>'Flex Select Pricer'!H13</f>
        <v>99.25</v>
      </c>
      <c r="D14" s="99">
        <f>'Flex Select Pricer'!I13</f>
        <v>99</v>
      </c>
      <c r="E14" s="100"/>
      <c r="F14" s="752" t="s">
        <v>322</v>
      </c>
      <c r="G14" s="108" t="s">
        <v>75</v>
      </c>
      <c r="H14" s="103">
        <v>0.125</v>
      </c>
      <c r="I14" s="103">
        <v>0</v>
      </c>
      <c r="J14" s="103">
        <v>-0.125</v>
      </c>
      <c r="K14" s="109">
        <v>-0.5</v>
      </c>
      <c r="L14" s="103">
        <v>-0.5</v>
      </c>
      <c r="M14" s="103">
        <v>-0.75</v>
      </c>
      <c r="N14" s="103">
        <v>-2</v>
      </c>
      <c r="O14" s="103">
        <v>-3.625</v>
      </c>
      <c r="P14" s="106"/>
      <c r="Q14" s="746" t="s">
        <v>17</v>
      </c>
      <c r="R14" s="746"/>
      <c r="S14" s="746"/>
      <c r="T14" s="746"/>
      <c r="U14" s="746"/>
      <c r="V14" s="746"/>
      <c r="W14" s="746"/>
      <c r="X14" s="747"/>
      <c r="Y14" s="113"/>
    </row>
    <row r="15" spans="2:25" ht="15" customHeight="1" x14ac:dyDescent="0.25">
      <c r="B15" s="98">
        <f>'Flex Select Pricer'!A14-0.001</f>
        <v>6.7489999999999997</v>
      </c>
      <c r="C15" s="99">
        <f>'Flex Select Pricer'!H14</f>
        <v>99.8125</v>
      </c>
      <c r="D15" s="99">
        <f>'Flex Select Pricer'!I14</f>
        <v>99.5625</v>
      </c>
      <c r="E15" s="100"/>
      <c r="F15" s="752"/>
      <c r="G15" s="108" t="s">
        <v>16</v>
      </c>
      <c r="H15" s="103">
        <v>0</v>
      </c>
      <c r="I15" s="103">
        <v>-0.125</v>
      </c>
      <c r="J15" s="103">
        <v>-0.25</v>
      </c>
      <c r="K15" s="103">
        <v>-0.625</v>
      </c>
      <c r="L15" s="103">
        <v>-0.625</v>
      </c>
      <c r="M15" s="103">
        <v>-1</v>
      </c>
      <c r="N15" s="103">
        <v>-2.625</v>
      </c>
      <c r="O15" s="103">
        <v>-4</v>
      </c>
      <c r="P15" s="106"/>
      <c r="Q15" s="712" t="s">
        <v>19</v>
      </c>
      <c r="R15" s="712"/>
      <c r="S15" s="712"/>
      <c r="T15" s="712"/>
      <c r="U15" s="712"/>
      <c r="V15" s="712"/>
      <c r="W15" s="712"/>
      <c r="X15" s="713"/>
      <c r="Y15" s="113"/>
    </row>
    <row r="16" spans="2:25" ht="15" customHeight="1" x14ac:dyDescent="0.25">
      <c r="B16" s="98">
        <f>'Flex Select Pricer'!A15-0.001</f>
        <v>6.8739999999999997</v>
      </c>
      <c r="C16" s="99">
        <f>'Flex Select Pricer'!H15</f>
        <v>100.375</v>
      </c>
      <c r="D16" s="99">
        <f>'Flex Select Pricer'!I15</f>
        <v>100.125</v>
      </c>
      <c r="E16" s="100"/>
      <c r="F16" s="752"/>
      <c r="G16" s="108" t="s">
        <v>18</v>
      </c>
      <c r="H16" s="103">
        <v>-0.125</v>
      </c>
      <c r="I16" s="103">
        <v>-0.125</v>
      </c>
      <c r="J16" s="103">
        <v>-0.375</v>
      </c>
      <c r="K16" s="103">
        <v>-0.75</v>
      </c>
      <c r="L16" s="103">
        <v>-0.75</v>
      </c>
      <c r="M16" s="103">
        <v>-1.125</v>
      </c>
      <c r="N16" s="103">
        <v>-2.625</v>
      </c>
      <c r="O16" s="109">
        <v>-4.625</v>
      </c>
      <c r="P16" s="106"/>
      <c r="Q16" s="750" t="s">
        <v>21</v>
      </c>
      <c r="R16" s="750"/>
      <c r="S16" s="750"/>
      <c r="T16" s="761">
        <v>6.25E-2</v>
      </c>
      <c r="U16" s="761"/>
      <c r="V16" s="761"/>
      <c r="W16" s="761"/>
      <c r="X16" s="762"/>
      <c r="Y16" s="113"/>
    </row>
    <row r="17" spans="2:25" ht="15" customHeight="1" x14ac:dyDescent="0.25">
      <c r="B17" s="98">
        <f>'Flex Select Pricer'!A16-0.001</f>
        <v>6.9989999999999997</v>
      </c>
      <c r="C17" s="99">
        <f>'Flex Select Pricer'!H16</f>
        <v>100.875</v>
      </c>
      <c r="D17" s="99">
        <f>'Flex Select Pricer'!I16</f>
        <v>100.625</v>
      </c>
      <c r="E17" s="100"/>
      <c r="F17" s="752"/>
      <c r="G17" s="108" t="s">
        <v>20</v>
      </c>
      <c r="H17" s="103">
        <v>-0.25</v>
      </c>
      <c r="I17" s="103">
        <v>-0.375</v>
      </c>
      <c r="J17" s="103">
        <v>-0.5</v>
      </c>
      <c r="K17" s="103">
        <v>-0.75</v>
      </c>
      <c r="L17" s="103">
        <v>-1.25</v>
      </c>
      <c r="M17" s="103">
        <v>-1.375</v>
      </c>
      <c r="N17" s="103">
        <v>-3.25</v>
      </c>
      <c r="O17" s="111" t="s">
        <v>12</v>
      </c>
      <c r="P17" s="106"/>
      <c r="Q17" s="750" t="s">
        <v>23</v>
      </c>
      <c r="R17" s="750"/>
      <c r="S17" s="750"/>
      <c r="T17" s="761">
        <v>0</v>
      </c>
      <c r="U17" s="761"/>
      <c r="V17" s="761"/>
      <c r="W17" s="761"/>
      <c r="X17" s="762"/>
      <c r="Y17" s="112"/>
    </row>
    <row r="18" spans="2:25" x14ac:dyDescent="0.25">
      <c r="B18" s="98">
        <f>'Flex Select Pricer'!A17-0.001</f>
        <v>7.1239999999999997</v>
      </c>
      <c r="C18" s="99">
        <f>'Flex Select Pricer'!H17</f>
        <v>101.375</v>
      </c>
      <c r="D18" s="99">
        <f>'Flex Select Pricer'!I17</f>
        <v>101.125</v>
      </c>
      <c r="E18" s="100"/>
      <c r="F18" s="752"/>
      <c r="G18" s="108" t="s">
        <v>22</v>
      </c>
      <c r="H18" s="188">
        <v>-0.75</v>
      </c>
      <c r="I18" s="188">
        <v>-1</v>
      </c>
      <c r="J18" s="188">
        <v>-1.125</v>
      </c>
      <c r="K18" s="188">
        <v>-1.5</v>
      </c>
      <c r="L18" s="188">
        <v>-2</v>
      </c>
      <c r="M18" s="188">
        <v>-2.625</v>
      </c>
      <c r="N18" s="111" t="s">
        <v>12</v>
      </c>
      <c r="O18" s="111" t="s">
        <v>12</v>
      </c>
      <c r="P18" s="106"/>
      <c r="Q18" s="750" t="s">
        <v>25</v>
      </c>
      <c r="R18" s="750"/>
      <c r="S18" s="750"/>
      <c r="T18" s="761">
        <v>-0.125</v>
      </c>
      <c r="U18" s="761"/>
      <c r="V18" s="761"/>
      <c r="W18" s="761"/>
      <c r="X18" s="762"/>
    </row>
    <row r="19" spans="2:25" ht="15.75" customHeight="1" x14ac:dyDescent="0.25">
      <c r="B19" s="98">
        <f>'Flex Select Pricer'!A18-0.001</f>
        <v>7.2489999999999997</v>
      </c>
      <c r="C19" s="99">
        <f>'Flex Select Pricer'!H18</f>
        <v>101.8125</v>
      </c>
      <c r="D19" s="99">
        <f>'Flex Select Pricer'!I18</f>
        <v>101.5625</v>
      </c>
      <c r="E19" s="100"/>
      <c r="F19" s="752"/>
      <c r="G19" s="108" t="s">
        <v>24</v>
      </c>
      <c r="H19" s="103">
        <v>-1</v>
      </c>
      <c r="I19" s="103">
        <v>-1.25</v>
      </c>
      <c r="J19" s="103">
        <v>-1.625</v>
      </c>
      <c r="K19" s="103">
        <v>-2.375</v>
      </c>
      <c r="L19" s="103">
        <v>-3</v>
      </c>
      <c r="M19" s="103">
        <v>-3.5</v>
      </c>
      <c r="N19" s="111" t="s">
        <v>12</v>
      </c>
      <c r="O19" s="111" t="s">
        <v>12</v>
      </c>
      <c r="P19" s="106"/>
      <c r="Q19" s="763" t="s">
        <v>26</v>
      </c>
      <c r="R19" s="763"/>
      <c r="S19" s="763"/>
      <c r="T19" s="763"/>
      <c r="U19" s="763"/>
      <c r="V19" s="763"/>
      <c r="W19" s="763"/>
      <c r="X19" s="764"/>
    </row>
    <row r="20" spans="2:25" ht="15" customHeight="1" x14ac:dyDescent="0.25">
      <c r="B20" s="98">
        <f>'Flex Select Pricer'!A19-0.001</f>
        <v>7.3739999999999997</v>
      </c>
      <c r="C20" s="99">
        <f>'Flex Select Pricer'!H19</f>
        <v>102.25</v>
      </c>
      <c r="D20" s="99">
        <f>'Flex Select Pricer'!I19</f>
        <v>102</v>
      </c>
      <c r="E20" s="100"/>
      <c r="F20" s="752"/>
      <c r="G20" s="108" t="s">
        <v>79</v>
      </c>
      <c r="H20" s="103">
        <v>-1.625</v>
      </c>
      <c r="I20" s="103">
        <v>-1.625</v>
      </c>
      <c r="J20" s="103">
        <v>-1.75</v>
      </c>
      <c r="K20" s="103">
        <v>-2.625</v>
      </c>
      <c r="L20" s="103">
        <v>-3.5</v>
      </c>
      <c r="M20" s="111" t="s">
        <v>12</v>
      </c>
      <c r="N20" s="111" t="s">
        <v>12</v>
      </c>
      <c r="O20" s="111" t="s">
        <v>12</v>
      </c>
      <c r="P20" s="106"/>
      <c r="Q20" s="750" t="s">
        <v>27</v>
      </c>
      <c r="R20" s="750"/>
      <c r="S20" s="750"/>
      <c r="T20" s="761">
        <v>-0.25</v>
      </c>
      <c r="U20" s="761"/>
      <c r="V20" s="761"/>
      <c r="W20" s="761"/>
      <c r="X20" s="762"/>
    </row>
    <row r="21" spans="2:25" ht="15" customHeight="1" x14ac:dyDescent="0.25">
      <c r="B21" s="98">
        <f>'Flex Select Pricer'!A20-0.001</f>
        <v>7.4989999999999997</v>
      </c>
      <c r="C21" s="99">
        <f>'Flex Select Pricer'!H20</f>
        <v>102.625</v>
      </c>
      <c r="D21" s="99">
        <f>'Flex Select Pricer'!I20</f>
        <v>102.375</v>
      </c>
      <c r="E21" s="100"/>
      <c r="F21" s="114" t="s">
        <v>81</v>
      </c>
      <c r="G21" s="115"/>
      <c r="H21" s="115"/>
      <c r="I21" s="115"/>
      <c r="J21" s="115"/>
      <c r="K21" s="106"/>
      <c r="L21" s="106"/>
      <c r="M21" s="106"/>
      <c r="N21" s="106"/>
      <c r="O21" s="106"/>
      <c r="P21" s="106"/>
      <c r="Q21" s="750" t="s">
        <v>21</v>
      </c>
      <c r="R21" s="750"/>
      <c r="S21" s="750"/>
      <c r="T21" s="761">
        <v>-0.375</v>
      </c>
      <c r="U21" s="761"/>
      <c r="V21" s="761"/>
      <c r="W21" s="761"/>
      <c r="X21" s="762"/>
    </row>
    <row r="22" spans="2:25" ht="15" customHeight="1" x14ac:dyDescent="0.25">
      <c r="B22" s="98">
        <f>'Flex Select Pricer'!A21-0.001</f>
        <v>7.6239999999999997</v>
      </c>
      <c r="C22" s="99">
        <f>'Flex Select Pricer'!H21</f>
        <v>103</v>
      </c>
      <c r="D22" s="99">
        <f>'Flex Select Pricer'!I21</f>
        <v>102.75</v>
      </c>
      <c r="E22" s="100"/>
      <c r="F22" s="11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750" t="s">
        <v>28</v>
      </c>
      <c r="R22" s="750"/>
      <c r="S22" s="750"/>
      <c r="T22" s="768">
        <v>-0.25</v>
      </c>
      <c r="U22" s="768"/>
      <c r="V22" s="768"/>
      <c r="W22" s="768"/>
      <c r="X22" s="769"/>
    </row>
    <row r="23" spans="2:25" x14ac:dyDescent="0.25">
      <c r="B23" s="98">
        <f>'Flex Select Pricer'!A22-0.001</f>
        <v>7.7489999999999997</v>
      </c>
      <c r="C23" s="99">
        <f>'Flex Select Pricer'!H22</f>
        <v>103.375</v>
      </c>
      <c r="D23" s="99">
        <f>'Flex Select Pricer'!I22</f>
        <v>103.125</v>
      </c>
      <c r="E23" s="100"/>
      <c r="F23" s="770" t="s">
        <v>82</v>
      </c>
      <c r="G23" s="770"/>
      <c r="H23" s="770"/>
      <c r="I23" s="770"/>
      <c r="J23" s="770"/>
      <c r="K23" s="770"/>
      <c r="L23" s="770"/>
      <c r="M23" s="770"/>
      <c r="N23" s="770"/>
      <c r="O23" s="770"/>
      <c r="P23" s="106"/>
      <c r="Q23" s="771" t="s">
        <v>83</v>
      </c>
      <c r="R23" s="771"/>
      <c r="S23" s="771"/>
      <c r="T23" s="771"/>
      <c r="U23" s="771"/>
      <c r="V23" s="771"/>
      <c r="W23" s="771"/>
      <c r="X23" s="772"/>
    </row>
    <row r="24" spans="2:25" ht="15" customHeight="1" x14ac:dyDescent="0.25">
      <c r="B24" s="98">
        <f>'Flex Select Pricer'!A23-0.001</f>
        <v>7.8739999999999997</v>
      </c>
      <c r="C24" s="99">
        <f>'Flex Select Pricer'!H23</f>
        <v>103.6875</v>
      </c>
      <c r="D24" s="99">
        <f>'Flex Select Pricer'!I23</f>
        <v>103.4375</v>
      </c>
      <c r="E24" s="100"/>
      <c r="F24" s="95"/>
      <c r="G24" s="95"/>
      <c r="H24" s="97" t="s">
        <v>73</v>
      </c>
      <c r="I24" s="97" t="s">
        <v>84</v>
      </c>
      <c r="J24" s="97">
        <v>0.65000000000000013</v>
      </c>
      <c r="K24" s="97">
        <v>0.70000000000000018</v>
      </c>
      <c r="L24" s="97">
        <v>0.75000000000000022</v>
      </c>
      <c r="M24" s="97">
        <v>0.80000000000000027</v>
      </c>
      <c r="N24" s="97">
        <v>0.85</v>
      </c>
      <c r="O24" s="97">
        <v>0.9</v>
      </c>
      <c r="P24" s="106"/>
      <c r="Q24" s="773" t="s">
        <v>85</v>
      </c>
      <c r="R24" s="773"/>
      <c r="S24" s="773"/>
      <c r="T24" s="773"/>
      <c r="U24" s="773"/>
      <c r="V24" s="773"/>
      <c r="W24" s="773"/>
      <c r="X24" s="774"/>
    </row>
    <row r="25" spans="2:25" ht="15" customHeight="1" x14ac:dyDescent="0.25">
      <c r="B25" s="98">
        <f>'Flex Select Pricer'!A24-0.001</f>
        <v>7.9989999999999997</v>
      </c>
      <c r="C25" s="99">
        <f>'Flex Select Pricer'!H24</f>
        <v>104</v>
      </c>
      <c r="D25" s="99">
        <f>'Flex Select Pricer'!I24</f>
        <v>103.75</v>
      </c>
      <c r="E25" s="100"/>
      <c r="F25" s="765" t="s">
        <v>86</v>
      </c>
      <c r="G25" s="372" t="s">
        <v>356</v>
      </c>
      <c r="H25" s="134">
        <v>-0.875</v>
      </c>
      <c r="I25" s="134">
        <v>-1</v>
      </c>
      <c r="J25" s="134">
        <v>-1.125</v>
      </c>
      <c r="K25" s="120">
        <v>-1.25</v>
      </c>
      <c r="L25" s="120">
        <v>-1.375</v>
      </c>
      <c r="M25" s="120">
        <v>-1.5</v>
      </c>
      <c r="N25" s="121" t="s">
        <v>12</v>
      </c>
      <c r="O25" s="122" t="s">
        <v>12</v>
      </c>
      <c r="P25" s="106"/>
      <c r="Q25" s="775" t="s">
        <v>88</v>
      </c>
      <c r="R25" s="775"/>
      <c r="S25" s="775"/>
      <c r="T25" s="775"/>
      <c r="U25" s="775"/>
      <c r="V25" s="775"/>
      <c r="W25" s="775"/>
      <c r="X25" s="776"/>
    </row>
    <row r="26" spans="2:25" x14ac:dyDescent="0.25">
      <c r="B26" s="98">
        <f>'Flex Select Pricer'!A25-0.001</f>
        <v>8.1240000000000006</v>
      </c>
      <c r="C26" s="99">
        <f>'Flex Select Pricer'!H25</f>
        <v>104.2813</v>
      </c>
      <c r="D26" s="99">
        <f>'Flex Select Pricer'!I25</f>
        <v>104.0313</v>
      </c>
      <c r="E26" s="100"/>
      <c r="F26" s="766"/>
      <c r="G26" s="372" t="s">
        <v>328</v>
      </c>
      <c r="H26" s="134">
        <v>-0.375</v>
      </c>
      <c r="I26" s="134">
        <v>-0.5</v>
      </c>
      <c r="J26" s="134">
        <v>-0.5</v>
      </c>
      <c r="K26" s="120">
        <v>-0.625</v>
      </c>
      <c r="L26" s="120">
        <v>-0.75</v>
      </c>
      <c r="M26" s="120">
        <v>-1</v>
      </c>
      <c r="N26" s="121" t="s">
        <v>12</v>
      </c>
      <c r="O26" s="122" t="s">
        <v>12</v>
      </c>
      <c r="P26" s="106"/>
      <c r="Q26" s="777" t="s">
        <v>89</v>
      </c>
      <c r="R26" s="777"/>
      <c r="S26" s="777"/>
      <c r="T26" s="777"/>
      <c r="U26" s="777"/>
      <c r="V26" s="777"/>
      <c r="W26" s="777"/>
      <c r="X26" s="778"/>
    </row>
    <row r="27" spans="2:25" x14ac:dyDescent="0.25">
      <c r="B27" s="98">
        <f>'Flex Select Pricer'!A26-0.001</f>
        <v>8.2490000000000006</v>
      </c>
      <c r="C27" s="99">
        <f>'Flex Select Pricer'!H26</f>
        <v>104.5625</v>
      </c>
      <c r="D27" s="99">
        <f>'Flex Select Pricer'!I26</f>
        <v>104.3125</v>
      </c>
      <c r="E27" s="100"/>
      <c r="F27" s="767"/>
      <c r="G27" s="372" t="s">
        <v>330</v>
      </c>
      <c r="H27" s="134">
        <v>-0.5</v>
      </c>
      <c r="I27" s="134">
        <v>-0.5</v>
      </c>
      <c r="J27" s="134">
        <v>-0.5</v>
      </c>
      <c r="K27" s="120">
        <v>-0.625</v>
      </c>
      <c r="L27" s="120">
        <v>-0.75</v>
      </c>
      <c r="M27" s="120">
        <v>-1</v>
      </c>
      <c r="N27" s="120">
        <v>-1.5</v>
      </c>
      <c r="O27" s="120">
        <v>-1.5</v>
      </c>
      <c r="P27" s="106"/>
      <c r="Q27" s="777" t="s">
        <v>363</v>
      </c>
      <c r="R27" s="777"/>
      <c r="S27" s="777"/>
      <c r="T27" s="777"/>
      <c r="U27" s="777"/>
      <c r="V27" s="777"/>
      <c r="W27" s="777"/>
      <c r="X27" s="778"/>
    </row>
    <row r="28" spans="2:25" x14ac:dyDescent="0.25">
      <c r="B28" s="98">
        <f>'Flex Select Pricer'!A27-0.001</f>
        <v>8.3740000000000006</v>
      </c>
      <c r="C28" s="99">
        <f>'Flex Select Pricer'!H27</f>
        <v>104.8125</v>
      </c>
      <c r="D28" s="99">
        <f>'Flex Select Pricer'!I27</f>
        <v>104.5625</v>
      </c>
      <c r="E28" s="100"/>
      <c r="F28" s="765" t="s">
        <v>90</v>
      </c>
      <c r="G28" s="372" t="s">
        <v>91</v>
      </c>
      <c r="H28" s="134">
        <v>-0.75</v>
      </c>
      <c r="I28" s="134">
        <v>-0.875</v>
      </c>
      <c r="J28" s="134">
        <v>-0.875</v>
      </c>
      <c r="K28" s="120">
        <v>-1</v>
      </c>
      <c r="L28" s="120">
        <v>-1</v>
      </c>
      <c r="M28" s="120">
        <v>-1</v>
      </c>
      <c r="N28" s="122" t="s">
        <v>12</v>
      </c>
      <c r="O28" s="122" t="s">
        <v>12</v>
      </c>
      <c r="P28" s="106"/>
      <c r="Q28" s="777"/>
      <c r="R28" s="777"/>
      <c r="S28" s="777"/>
      <c r="T28" s="777"/>
      <c r="U28" s="777"/>
      <c r="V28" s="777"/>
      <c r="W28" s="777"/>
      <c r="X28" s="778"/>
    </row>
    <row r="29" spans="2:25" ht="15" customHeight="1" x14ac:dyDescent="0.25">
      <c r="B29" s="98">
        <f>'Flex Select Pricer'!A28-0.001</f>
        <v>8.4990000000000006</v>
      </c>
      <c r="C29" s="99">
        <f>'Flex Select Pricer'!H28</f>
        <v>105.0625</v>
      </c>
      <c r="D29" s="99">
        <f>'Flex Select Pricer'!I28</f>
        <v>104.8125</v>
      </c>
      <c r="E29" s="100"/>
      <c r="F29" s="766"/>
      <c r="G29" s="372" t="s">
        <v>93</v>
      </c>
      <c r="H29" s="134">
        <v>-0.5</v>
      </c>
      <c r="I29" s="134">
        <v>-0.75</v>
      </c>
      <c r="J29" s="134">
        <v>-0.75</v>
      </c>
      <c r="K29" s="120">
        <v>-0.75</v>
      </c>
      <c r="L29" s="120">
        <v>-1</v>
      </c>
      <c r="M29" s="120">
        <v>-1</v>
      </c>
      <c r="N29" s="120">
        <v>-1</v>
      </c>
      <c r="O29" s="99">
        <v>-1.25</v>
      </c>
      <c r="P29" s="106"/>
      <c r="Q29" s="777" t="s">
        <v>92</v>
      </c>
      <c r="R29" s="777"/>
      <c r="S29" s="777"/>
      <c r="T29" s="777"/>
      <c r="U29" s="777"/>
      <c r="V29" s="777"/>
      <c r="W29" s="777"/>
      <c r="X29" s="778"/>
    </row>
    <row r="30" spans="2:25" ht="15" customHeight="1" x14ac:dyDescent="0.25">
      <c r="B30" s="98">
        <f>'Flex Select Pricer'!A29-0.001</f>
        <v>8.6240000000000006</v>
      </c>
      <c r="C30" s="99">
        <f>'Flex Select Pricer'!H29</f>
        <v>105.3125</v>
      </c>
      <c r="D30" s="99">
        <f>'Flex Select Pricer'!I29</f>
        <v>105.0625</v>
      </c>
      <c r="E30" s="100"/>
      <c r="F30" s="766"/>
      <c r="G30" s="372" t="s">
        <v>94</v>
      </c>
      <c r="H30" s="134">
        <v>0</v>
      </c>
      <c r="I30" s="134">
        <v>0</v>
      </c>
      <c r="J30" s="134">
        <v>0</v>
      </c>
      <c r="K30" s="120">
        <v>0</v>
      </c>
      <c r="L30" s="120">
        <v>0</v>
      </c>
      <c r="M30" s="120">
        <v>0</v>
      </c>
      <c r="N30" s="120">
        <v>0</v>
      </c>
      <c r="O30" s="99">
        <v>0</v>
      </c>
      <c r="P30" s="106"/>
      <c r="Q30" s="777" t="s">
        <v>392</v>
      </c>
      <c r="R30" s="777"/>
      <c r="S30" s="777"/>
      <c r="T30" s="777"/>
      <c r="U30" s="777"/>
      <c r="V30" s="777"/>
      <c r="W30" s="777"/>
      <c r="X30" s="778"/>
    </row>
    <row r="31" spans="2:25" ht="15" customHeight="1" x14ac:dyDescent="0.25">
      <c r="B31" s="98">
        <f>'Flex Select Pricer'!A30-0.001</f>
        <v>8.7490000000000006</v>
      </c>
      <c r="C31" s="99">
        <f>'Flex Select Pricer'!H30</f>
        <v>105.5625</v>
      </c>
      <c r="D31" s="99">
        <f>'Flex Select Pricer'!I30</f>
        <v>105.3125</v>
      </c>
      <c r="E31" s="100"/>
      <c r="F31" s="766"/>
      <c r="G31" s="372" t="s">
        <v>95</v>
      </c>
      <c r="H31" s="134">
        <v>0</v>
      </c>
      <c r="I31" s="134">
        <v>0</v>
      </c>
      <c r="J31" s="134">
        <v>0</v>
      </c>
      <c r="K31" s="120">
        <v>0</v>
      </c>
      <c r="L31" s="120">
        <v>0</v>
      </c>
      <c r="M31" s="120">
        <v>0</v>
      </c>
      <c r="N31" s="120">
        <v>0</v>
      </c>
      <c r="O31" s="99">
        <v>0</v>
      </c>
      <c r="P31" s="106"/>
      <c r="Q31" s="777" t="s">
        <v>38</v>
      </c>
      <c r="R31" s="777"/>
      <c r="S31" s="777"/>
      <c r="T31" s="777"/>
      <c r="U31" s="777"/>
      <c r="V31" s="777"/>
      <c r="W31" s="777"/>
      <c r="X31" s="778"/>
    </row>
    <row r="32" spans="2:25" x14ac:dyDescent="0.25">
      <c r="B32" s="98">
        <f>'Flex Select Pricer'!A31-0.001</f>
        <v>8.8740000000000006</v>
      </c>
      <c r="C32" s="99">
        <f>'Flex Select Pricer'!H31</f>
        <v>105.8125</v>
      </c>
      <c r="D32" s="99">
        <f>'Flex Select Pricer'!I31</f>
        <v>105.5625</v>
      </c>
      <c r="E32" s="100"/>
      <c r="F32" s="766"/>
      <c r="G32" s="372" t="s">
        <v>96</v>
      </c>
      <c r="H32" s="134">
        <v>0.25</v>
      </c>
      <c r="I32" s="134">
        <v>0.25</v>
      </c>
      <c r="J32" s="134">
        <v>0.25</v>
      </c>
      <c r="K32" s="120">
        <v>0.25</v>
      </c>
      <c r="L32" s="120">
        <v>0</v>
      </c>
      <c r="M32" s="120">
        <v>0</v>
      </c>
      <c r="N32" s="120">
        <v>0</v>
      </c>
      <c r="O32" s="99">
        <v>-0.5</v>
      </c>
      <c r="P32" s="106"/>
      <c r="Q32" s="782" t="s">
        <v>41</v>
      </c>
      <c r="R32" s="782"/>
      <c r="S32" s="782"/>
      <c r="T32" s="782"/>
      <c r="U32" s="782"/>
      <c r="V32" s="782"/>
      <c r="W32" s="782"/>
      <c r="X32" s="783"/>
    </row>
    <row r="33" spans="2:24" ht="15" customHeight="1" x14ac:dyDescent="0.25">
      <c r="B33" s="98">
        <f>'Flex Select Pricer'!A32-0.001</f>
        <v>8.9990000000000006</v>
      </c>
      <c r="C33" s="99">
        <f>'Flex Select Pricer'!H32</f>
        <v>106.0625</v>
      </c>
      <c r="D33" s="99">
        <f>'Flex Select Pricer'!I32</f>
        <v>105.8125</v>
      </c>
      <c r="E33" s="100"/>
      <c r="F33" s="766"/>
      <c r="G33" s="372" t="s">
        <v>98</v>
      </c>
      <c r="H33" s="134">
        <v>0.125</v>
      </c>
      <c r="I33" s="134">
        <v>0.125</v>
      </c>
      <c r="J33" s="134">
        <v>0.125</v>
      </c>
      <c r="K33" s="120">
        <v>0</v>
      </c>
      <c r="L33" s="120">
        <v>-0.25</v>
      </c>
      <c r="M33" s="120">
        <v>-0.25</v>
      </c>
      <c r="N33" s="120">
        <v>-0.25</v>
      </c>
      <c r="O33" s="99">
        <v>-1.5</v>
      </c>
      <c r="P33" s="106"/>
      <c r="Q33" s="784" t="s">
        <v>97</v>
      </c>
      <c r="R33" s="784"/>
      <c r="S33" s="784"/>
      <c r="T33" s="784"/>
      <c r="U33" s="784"/>
      <c r="V33" s="784"/>
      <c r="W33" s="784"/>
      <c r="X33" s="785"/>
    </row>
    <row r="34" spans="2:24" x14ac:dyDescent="0.25">
      <c r="B34" s="98">
        <f>'Flex Select Pricer'!A33-0.001</f>
        <v>9.1240000000000006</v>
      </c>
      <c r="C34" s="99">
        <f>'Flex Select Pricer'!H33</f>
        <v>106.3125</v>
      </c>
      <c r="D34" s="99">
        <f>'Flex Select Pricer'!I33</f>
        <v>106.0625</v>
      </c>
      <c r="E34" s="100"/>
      <c r="F34" s="766"/>
      <c r="G34" s="372" t="s">
        <v>99</v>
      </c>
      <c r="H34" s="134">
        <v>-0.125</v>
      </c>
      <c r="I34" s="134">
        <v>-0.125</v>
      </c>
      <c r="J34" s="134">
        <v>-0.125</v>
      </c>
      <c r="K34" s="120">
        <v>-0.25</v>
      </c>
      <c r="L34" s="123">
        <v>-0.5</v>
      </c>
      <c r="M34" s="123">
        <v>-1</v>
      </c>
      <c r="N34" s="120">
        <v>-1.25</v>
      </c>
      <c r="O34" s="122" t="s">
        <v>12</v>
      </c>
      <c r="P34" s="106"/>
      <c r="Q34" s="784" t="s">
        <v>47</v>
      </c>
      <c r="R34" s="784"/>
      <c r="S34" s="784"/>
      <c r="T34" s="784"/>
      <c r="U34" s="784"/>
      <c r="V34" s="784"/>
      <c r="W34" s="784"/>
      <c r="X34" s="785"/>
    </row>
    <row r="35" spans="2:24" x14ac:dyDescent="0.25">
      <c r="B35" s="98">
        <f>'Flex Select Pricer'!A34-0.001</f>
        <v>9.2490000000000006</v>
      </c>
      <c r="C35" s="99">
        <f>'Flex Select Pricer'!H34</f>
        <v>106.5625</v>
      </c>
      <c r="D35" s="99">
        <f>'Flex Select Pricer'!I34</f>
        <v>106.3125</v>
      </c>
      <c r="E35" s="106"/>
      <c r="F35" s="766"/>
      <c r="G35" s="372" t="s">
        <v>100</v>
      </c>
      <c r="H35" s="124">
        <v>-0.25</v>
      </c>
      <c r="I35" s="124">
        <v>-0.25</v>
      </c>
      <c r="J35" s="124">
        <v>-0.25</v>
      </c>
      <c r="K35" s="123">
        <v>-0.375</v>
      </c>
      <c r="L35" s="123">
        <v>-0.5</v>
      </c>
      <c r="M35" s="120">
        <v>-1.125</v>
      </c>
      <c r="N35" s="121" t="s">
        <v>12</v>
      </c>
      <c r="O35" s="122" t="s">
        <v>12</v>
      </c>
      <c r="P35" s="106"/>
      <c r="Q35" s="773" t="s">
        <v>49</v>
      </c>
      <c r="R35" s="773"/>
      <c r="S35" s="773"/>
      <c r="T35" s="773"/>
      <c r="U35" s="773"/>
      <c r="V35" s="773"/>
      <c r="W35" s="773"/>
      <c r="X35" s="774"/>
    </row>
    <row r="36" spans="2:24" ht="15" customHeight="1" x14ac:dyDescent="0.25">
      <c r="B36" s="98">
        <f>'Flex Select Pricer'!A35-0.001</f>
        <v>9.3740000000000006</v>
      </c>
      <c r="C36" s="99">
        <f>'Flex Select Pricer'!H35</f>
        <v>106.8125</v>
      </c>
      <c r="D36" s="99">
        <f>'Flex Select Pricer'!I35</f>
        <v>106.5625</v>
      </c>
      <c r="E36" s="106"/>
      <c r="F36" s="767"/>
      <c r="G36" s="372" t="s">
        <v>101</v>
      </c>
      <c r="H36" s="124">
        <v>-1.375</v>
      </c>
      <c r="I36" s="124">
        <v>-1.375</v>
      </c>
      <c r="J36" s="124">
        <v>-1.5</v>
      </c>
      <c r="K36" s="123">
        <v>-1.75</v>
      </c>
      <c r="L36" s="124">
        <v>-2.25</v>
      </c>
      <c r="M36" s="121" t="s">
        <v>12</v>
      </c>
      <c r="N36" s="121" t="s">
        <v>12</v>
      </c>
      <c r="O36" s="122" t="s">
        <v>12</v>
      </c>
      <c r="P36" s="106"/>
      <c r="Q36" s="786" t="s">
        <v>312</v>
      </c>
      <c r="R36" s="786"/>
      <c r="S36" s="786"/>
      <c r="T36" s="786"/>
      <c r="U36" s="786"/>
      <c r="V36" s="786"/>
      <c r="W36" s="786"/>
      <c r="X36" s="787"/>
    </row>
    <row r="37" spans="2:24" ht="16.149999999999999" customHeight="1" x14ac:dyDescent="0.25">
      <c r="B37" s="98">
        <f>'Flex Select Pricer'!A36-0.001</f>
        <v>9.4990000000000006</v>
      </c>
      <c r="C37" s="99">
        <f>'Flex Select Pricer'!H36</f>
        <v>107.0625</v>
      </c>
      <c r="D37" s="99">
        <f>'Flex Select Pricer'!I36</f>
        <v>106.8125</v>
      </c>
      <c r="E37" s="106"/>
      <c r="F37" s="779" t="s">
        <v>331</v>
      </c>
      <c r="G37" s="372" t="s">
        <v>102</v>
      </c>
      <c r="H37" s="124">
        <v>-1.375</v>
      </c>
      <c r="I37" s="124">
        <v>-1.375</v>
      </c>
      <c r="J37" s="124">
        <v>-1.5</v>
      </c>
      <c r="K37" s="123">
        <v>-2</v>
      </c>
      <c r="L37" s="125" t="s">
        <v>12</v>
      </c>
      <c r="M37" s="125" t="s">
        <v>12</v>
      </c>
      <c r="N37" s="125" t="s">
        <v>12</v>
      </c>
      <c r="O37" s="126" t="s">
        <v>12</v>
      </c>
      <c r="P37" s="106"/>
      <c r="Q37" s="788" t="s">
        <v>52</v>
      </c>
      <c r="R37" s="789"/>
      <c r="S37" s="789"/>
      <c r="T37" s="789"/>
      <c r="U37" s="789"/>
      <c r="V37" s="789"/>
      <c r="W37" s="789"/>
      <c r="X37" s="790"/>
    </row>
    <row r="38" spans="2:24" ht="16.149999999999999" customHeight="1" x14ac:dyDescent="0.25">
      <c r="B38" s="98">
        <f>'Flex Select Pricer'!A37-0.001</f>
        <v>9.6240000000000006</v>
      </c>
      <c r="C38" s="99">
        <f>'Flex Select Pricer'!H37</f>
        <v>107.3125</v>
      </c>
      <c r="D38" s="99">
        <f>'Flex Select Pricer'!I37</f>
        <v>107.0625</v>
      </c>
      <c r="E38" s="106"/>
      <c r="F38" s="780"/>
      <c r="G38" s="372" t="s">
        <v>103</v>
      </c>
      <c r="H38" s="124">
        <v>-2.25</v>
      </c>
      <c r="I38" s="124">
        <v>-2.375</v>
      </c>
      <c r="J38" s="124">
        <v>-2.875</v>
      </c>
      <c r="K38" s="125" t="s">
        <v>12</v>
      </c>
      <c r="L38" s="125" t="s">
        <v>12</v>
      </c>
      <c r="M38" s="125" t="s">
        <v>12</v>
      </c>
      <c r="N38" s="125" t="s">
        <v>12</v>
      </c>
      <c r="O38" s="126" t="s">
        <v>12</v>
      </c>
      <c r="P38" s="106"/>
      <c r="Q38" s="127"/>
      <c r="R38" s="128"/>
      <c r="S38" s="128"/>
      <c r="T38" s="128"/>
      <c r="U38" s="128"/>
      <c r="V38" s="128"/>
      <c r="W38" s="128"/>
      <c r="X38" s="129"/>
    </row>
    <row r="39" spans="2:24" ht="16.149999999999999" customHeight="1" x14ac:dyDescent="0.25">
      <c r="B39" s="98">
        <f>'Flex Select Pricer'!A38-0.001</f>
        <v>9.7490000000000006</v>
      </c>
      <c r="C39" s="99">
        <f>'Flex Select Pricer'!H38</f>
        <v>107.5625</v>
      </c>
      <c r="D39" s="99">
        <f>'Flex Select Pricer'!I38</f>
        <v>107.3125</v>
      </c>
      <c r="E39" s="106"/>
      <c r="F39" s="781"/>
      <c r="G39" s="372" t="s">
        <v>104</v>
      </c>
      <c r="H39" s="124">
        <v>-3</v>
      </c>
      <c r="I39" s="124">
        <v>-3.5</v>
      </c>
      <c r="J39" s="124">
        <v>-4</v>
      </c>
      <c r="K39" s="125" t="s">
        <v>12</v>
      </c>
      <c r="L39" s="125" t="s">
        <v>12</v>
      </c>
      <c r="M39" s="125" t="s">
        <v>12</v>
      </c>
      <c r="N39" s="125" t="s">
        <v>12</v>
      </c>
      <c r="O39" s="126" t="s">
        <v>12</v>
      </c>
      <c r="P39" s="106"/>
      <c r="Q39" s="127"/>
      <c r="R39" s="128"/>
      <c r="S39" s="128"/>
      <c r="T39" s="128"/>
      <c r="U39" s="128"/>
      <c r="V39" s="128"/>
      <c r="W39" s="128"/>
      <c r="X39" s="129"/>
    </row>
    <row r="40" spans="2:24" ht="16.149999999999999" customHeight="1" x14ac:dyDescent="0.25">
      <c r="B40" s="98">
        <f>'Flex Select Pricer'!A39-0.001</f>
        <v>9.8740000000000006</v>
      </c>
      <c r="C40" s="99">
        <f>'Flex Select Pricer'!H39</f>
        <v>107.8125</v>
      </c>
      <c r="D40" s="99">
        <f>'Flex Select Pricer'!I39</f>
        <v>107.5625</v>
      </c>
      <c r="E40" s="106"/>
      <c r="F40" s="765" t="s">
        <v>105</v>
      </c>
      <c r="G40" s="118" t="s">
        <v>87</v>
      </c>
      <c r="H40" s="119">
        <v>0</v>
      </c>
      <c r="I40" s="119">
        <v>0</v>
      </c>
      <c r="J40" s="119">
        <v>0</v>
      </c>
      <c r="K40" s="99">
        <v>0</v>
      </c>
      <c r="L40" s="99">
        <v>-0.125</v>
      </c>
      <c r="M40" s="119">
        <v>-0.125</v>
      </c>
      <c r="N40" s="119">
        <v>-0.375</v>
      </c>
      <c r="O40" s="119">
        <v>-0.5</v>
      </c>
      <c r="P40" s="106"/>
      <c r="Q40" s="130"/>
      <c r="R40" s="131"/>
      <c r="S40" s="131"/>
      <c r="T40" s="131"/>
      <c r="U40" s="131"/>
      <c r="V40" s="131"/>
      <c r="W40" s="131"/>
      <c r="X40" s="132"/>
    </row>
    <row r="41" spans="2:24" ht="15" customHeight="1" x14ac:dyDescent="0.25">
      <c r="B41" s="98">
        <f>'Flex Select Pricer'!A40-0.001</f>
        <v>9.9990000000000006</v>
      </c>
      <c r="C41" s="99">
        <f>'Flex Select Pricer'!H40</f>
        <v>108.0625</v>
      </c>
      <c r="D41" s="99">
        <f>'Flex Select Pricer'!I40</f>
        <v>107.8125</v>
      </c>
      <c r="E41" s="106"/>
      <c r="F41" s="766"/>
      <c r="G41" s="372" t="s">
        <v>336</v>
      </c>
      <c r="H41" s="373">
        <v>-0.625</v>
      </c>
      <c r="I41" s="373">
        <v>-0.625</v>
      </c>
      <c r="J41" s="373">
        <v>-0.625</v>
      </c>
      <c r="K41" s="133">
        <v>-0.625</v>
      </c>
      <c r="L41" s="133">
        <v>-0.625</v>
      </c>
      <c r="M41" s="133">
        <v>-0.625</v>
      </c>
      <c r="N41" s="121" t="s">
        <v>12</v>
      </c>
      <c r="O41" s="122" t="s">
        <v>12</v>
      </c>
      <c r="P41" s="106"/>
      <c r="Q41" s="777" t="s">
        <v>106</v>
      </c>
      <c r="R41" s="777"/>
      <c r="S41" s="777"/>
      <c r="T41" s="777"/>
      <c r="U41" s="777"/>
      <c r="V41" s="777"/>
      <c r="W41" s="777"/>
      <c r="X41" s="778"/>
    </row>
    <row r="42" spans="2:24" x14ac:dyDescent="0.25">
      <c r="B42" s="98">
        <f>'Flex Select Pricer'!A41-0.001</f>
        <v>10.124000000000001</v>
      </c>
      <c r="C42" s="99">
        <f>'Flex Select Pricer'!H41</f>
        <v>108.3125</v>
      </c>
      <c r="D42" s="99">
        <f>'Flex Select Pricer'!I41</f>
        <v>108.0625</v>
      </c>
      <c r="E42" s="106"/>
      <c r="F42" s="766"/>
      <c r="G42" s="372" t="s">
        <v>107</v>
      </c>
      <c r="H42" s="134">
        <v>0</v>
      </c>
      <c r="I42" s="134">
        <v>0</v>
      </c>
      <c r="J42" s="134">
        <v>0</v>
      </c>
      <c r="K42" s="120">
        <v>0</v>
      </c>
      <c r="L42" s="120">
        <v>0</v>
      </c>
      <c r="M42" s="120">
        <v>-0.25</v>
      </c>
      <c r="N42" s="134">
        <v>-0.375</v>
      </c>
      <c r="O42" s="99">
        <v>-0.375</v>
      </c>
      <c r="P42" s="106"/>
      <c r="Q42" s="777" t="s">
        <v>108</v>
      </c>
      <c r="R42" s="777"/>
      <c r="S42" s="777"/>
      <c r="T42" s="777"/>
      <c r="U42" s="777"/>
      <c r="V42" s="777"/>
      <c r="W42" s="777"/>
      <c r="X42" s="778"/>
    </row>
    <row r="43" spans="2:24" x14ac:dyDescent="0.25">
      <c r="B43" s="98">
        <f>'Flex Select Pricer'!A42-0.001</f>
        <v>10.249000000000001</v>
      </c>
      <c r="C43" s="99">
        <f>'Flex Select Pricer'!H42</f>
        <v>108.5625</v>
      </c>
      <c r="D43" s="99">
        <f>'Flex Select Pricer'!I42</f>
        <v>108.3125</v>
      </c>
      <c r="E43" s="106"/>
      <c r="F43" s="766"/>
      <c r="G43" s="372" t="s">
        <v>109</v>
      </c>
      <c r="H43" s="373">
        <v>-0.25</v>
      </c>
      <c r="I43" s="134">
        <v>-0.25</v>
      </c>
      <c r="J43" s="134">
        <v>-0.5</v>
      </c>
      <c r="K43" s="120">
        <v>-0.5</v>
      </c>
      <c r="L43" s="120">
        <v>-0.75</v>
      </c>
      <c r="M43" s="120">
        <v>-1</v>
      </c>
      <c r="N43" s="121" t="s">
        <v>12</v>
      </c>
      <c r="O43" s="122" t="s">
        <v>12</v>
      </c>
      <c r="P43" s="106"/>
      <c r="Q43" s="777" t="s">
        <v>110</v>
      </c>
      <c r="R43" s="777"/>
      <c r="S43" s="777"/>
      <c r="T43" s="777"/>
      <c r="U43" s="777"/>
      <c r="V43" s="777"/>
      <c r="W43" s="777"/>
      <c r="X43" s="778"/>
    </row>
    <row r="44" spans="2:24" x14ac:dyDescent="0.25">
      <c r="B44" s="98">
        <f>'Flex Select Pricer'!A43-0.001</f>
        <v>10.374000000000001</v>
      </c>
      <c r="C44" s="99">
        <f>'Flex Select Pricer'!H43</f>
        <v>108.8125</v>
      </c>
      <c r="D44" s="99">
        <f>'Flex Select Pricer'!I43</f>
        <v>108.5625</v>
      </c>
      <c r="E44" s="106"/>
      <c r="F44" s="766"/>
      <c r="G44" s="372" t="s">
        <v>111</v>
      </c>
      <c r="H44" s="373">
        <v>-0.125</v>
      </c>
      <c r="I44" s="373">
        <v>-0.125</v>
      </c>
      <c r="J44" s="373">
        <v>-0.375</v>
      </c>
      <c r="K44" s="133">
        <v>-0.375</v>
      </c>
      <c r="L44" s="120">
        <v>-0.5</v>
      </c>
      <c r="M44" s="120">
        <v>-0.75</v>
      </c>
      <c r="N44" s="121" t="s">
        <v>12</v>
      </c>
      <c r="O44" s="122" t="s">
        <v>12</v>
      </c>
      <c r="P44" s="106"/>
      <c r="Q44" s="777" t="s">
        <v>33</v>
      </c>
      <c r="R44" s="777"/>
      <c r="S44" s="777"/>
      <c r="T44" s="777"/>
      <c r="U44" s="777"/>
      <c r="V44" s="777"/>
      <c r="W44" s="777"/>
      <c r="X44" s="778"/>
    </row>
    <row r="45" spans="2:24" x14ac:dyDescent="0.25">
      <c r="B45" s="135">
        <f>'Flex Select Pricer'!A44-0.001</f>
        <v>10.499000000000001</v>
      </c>
      <c r="C45" s="136">
        <f>'Flex Select Pricer'!H44</f>
        <v>109.0625</v>
      </c>
      <c r="D45" s="136">
        <f>'Flex Select Pricer'!I44</f>
        <v>108.8125</v>
      </c>
      <c r="E45" s="106"/>
      <c r="F45" s="766"/>
      <c r="G45" s="372" t="s">
        <v>112</v>
      </c>
      <c r="H45" s="373">
        <v>-0.25</v>
      </c>
      <c r="I45" s="134">
        <v>-0.25</v>
      </c>
      <c r="J45" s="134">
        <v>-0.5</v>
      </c>
      <c r="K45" s="120">
        <v>-0.5</v>
      </c>
      <c r="L45" s="120">
        <v>-0.75</v>
      </c>
      <c r="M45" s="120">
        <v>-1</v>
      </c>
      <c r="N45" s="121" t="s">
        <v>12</v>
      </c>
      <c r="O45" s="122" t="s">
        <v>12</v>
      </c>
      <c r="P45" s="106"/>
      <c r="Q45" s="770" t="s">
        <v>113</v>
      </c>
      <c r="R45" s="770"/>
      <c r="S45" s="770"/>
      <c r="T45" s="770"/>
      <c r="U45" s="770"/>
      <c r="V45" s="770"/>
      <c r="W45" s="770"/>
      <c r="X45" s="804"/>
    </row>
    <row r="46" spans="2:24" ht="18" customHeight="1" x14ac:dyDescent="0.3">
      <c r="B46" s="794" t="s">
        <v>114</v>
      </c>
      <c r="C46" s="795"/>
      <c r="D46" s="796">
        <v>98</v>
      </c>
      <c r="E46" s="797"/>
      <c r="F46" s="766"/>
      <c r="G46" s="372" t="s">
        <v>115</v>
      </c>
      <c r="H46" s="134">
        <v>-0.25</v>
      </c>
      <c r="I46" s="134">
        <v>-0.25</v>
      </c>
      <c r="J46" s="134">
        <v>-0.25</v>
      </c>
      <c r="K46" s="120">
        <v>-0.25</v>
      </c>
      <c r="L46" s="120">
        <v>-0.25</v>
      </c>
      <c r="M46" s="120">
        <v>-0.25</v>
      </c>
      <c r="N46" s="120">
        <v>-0.75</v>
      </c>
      <c r="O46" s="122" t="s">
        <v>12</v>
      </c>
      <c r="P46" s="106"/>
      <c r="Q46" s="95"/>
      <c r="R46" s="97">
        <v>0.60000000000000009</v>
      </c>
      <c r="S46" s="97">
        <v>0.65000000000000013</v>
      </c>
      <c r="T46" s="97">
        <v>0.70000000000000018</v>
      </c>
      <c r="U46" s="97">
        <v>0.75000000000000022</v>
      </c>
      <c r="V46" s="97">
        <v>0.80000000000000027</v>
      </c>
      <c r="W46" s="97">
        <v>0.85</v>
      </c>
      <c r="X46" s="137">
        <v>0.9</v>
      </c>
    </row>
    <row r="47" spans="2:24" ht="18.600000000000001" customHeight="1" x14ac:dyDescent="0.25">
      <c r="B47" s="138"/>
      <c r="C47" s="139" t="s">
        <v>116</v>
      </c>
      <c r="D47" s="140" t="s">
        <v>117</v>
      </c>
      <c r="E47" s="140" t="s">
        <v>118</v>
      </c>
      <c r="F47" s="766"/>
      <c r="G47" s="372" t="s">
        <v>119</v>
      </c>
      <c r="H47" s="134">
        <v>-0.25</v>
      </c>
      <c r="I47" s="134">
        <v>-0.25</v>
      </c>
      <c r="J47" s="134">
        <v>-0.375</v>
      </c>
      <c r="K47" s="120">
        <v>-0.375</v>
      </c>
      <c r="L47" s="120">
        <v>-0.5</v>
      </c>
      <c r="M47" s="120">
        <v>-0.5</v>
      </c>
      <c r="N47" s="120">
        <v>-1.25</v>
      </c>
      <c r="O47" s="122" t="s">
        <v>12</v>
      </c>
      <c r="P47" s="106"/>
      <c r="Q47" s="141" t="s">
        <v>120</v>
      </c>
      <c r="R47" s="142">
        <v>-0.625</v>
      </c>
      <c r="S47" s="142">
        <v>-0.625</v>
      </c>
      <c r="T47" s="143" t="s">
        <v>12</v>
      </c>
      <c r="U47" s="143" t="s">
        <v>12</v>
      </c>
      <c r="V47" s="143" t="s">
        <v>12</v>
      </c>
      <c r="W47" s="143" t="s">
        <v>12</v>
      </c>
      <c r="X47" s="144" t="s">
        <v>12</v>
      </c>
    </row>
    <row r="48" spans="2:24" ht="19.149999999999999" customHeight="1" x14ac:dyDescent="0.25">
      <c r="B48" s="798" t="s">
        <v>121</v>
      </c>
      <c r="C48" s="117" t="s">
        <v>122</v>
      </c>
      <c r="D48" s="103">
        <v>-2</v>
      </c>
      <c r="E48" s="103">
        <v>100.5</v>
      </c>
      <c r="F48" s="766"/>
      <c r="G48" s="372" t="s">
        <v>123</v>
      </c>
      <c r="H48" s="134">
        <v>-0.25</v>
      </c>
      <c r="I48" s="134">
        <v>-0.25</v>
      </c>
      <c r="J48" s="134">
        <v>-0.25</v>
      </c>
      <c r="K48" s="120">
        <v>-0.25</v>
      </c>
      <c r="L48" s="120">
        <v>-0.25</v>
      </c>
      <c r="M48" s="120">
        <v>-0.25</v>
      </c>
      <c r="N48" s="120">
        <v>-0.25</v>
      </c>
      <c r="O48" s="122" t="s">
        <v>12</v>
      </c>
      <c r="P48" s="106"/>
      <c r="Q48" s="141" t="s">
        <v>124</v>
      </c>
      <c r="R48" s="142">
        <v>-0.375</v>
      </c>
      <c r="S48" s="142">
        <v>-0.375</v>
      </c>
      <c r="T48" s="142">
        <v>-0.375</v>
      </c>
      <c r="U48" s="143" t="s">
        <v>12</v>
      </c>
      <c r="V48" s="143" t="s">
        <v>12</v>
      </c>
      <c r="W48" s="143" t="s">
        <v>12</v>
      </c>
      <c r="X48" s="144" t="s">
        <v>12</v>
      </c>
    </row>
    <row r="49" spans="2:31" ht="18.600000000000001" customHeight="1" x14ac:dyDescent="0.25">
      <c r="B49" s="798"/>
      <c r="C49" s="117">
        <v>12</v>
      </c>
      <c r="D49" s="103">
        <v>-1.5</v>
      </c>
      <c r="E49" s="103">
        <v>101.5</v>
      </c>
      <c r="F49" s="766"/>
      <c r="G49" s="372" t="s">
        <v>337</v>
      </c>
      <c r="H49" s="119">
        <v>-0.375</v>
      </c>
      <c r="I49" s="119">
        <v>-0.375</v>
      </c>
      <c r="J49" s="119">
        <v>-0.375</v>
      </c>
      <c r="K49" s="99">
        <v>-0.375</v>
      </c>
      <c r="L49" s="99">
        <v>-0.375</v>
      </c>
      <c r="M49" s="99">
        <v>-0.5</v>
      </c>
      <c r="N49" s="438">
        <v>-0.5</v>
      </c>
      <c r="O49" s="122" t="s">
        <v>12</v>
      </c>
      <c r="P49" s="106"/>
      <c r="Q49" s="141" t="s">
        <v>125</v>
      </c>
      <c r="R49" s="142">
        <v>-0.375</v>
      </c>
      <c r="S49" s="142">
        <v>-0.375</v>
      </c>
      <c r="T49" s="142">
        <v>-0.375</v>
      </c>
      <c r="U49" s="142">
        <v>-0.375</v>
      </c>
      <c r="V49" s="142">
        <v>-0.375</v>
      </c>
      <c r="W49" s="143" t="s">
        <v>12</v>
      </c>
      <c r="X49" s="144" t="s">
        <v>12</v>
      </c>
    </row>
    <row r="50" spans="2:31" ht="16.899999999999999" customHeight="1" x14ac:dyDescent="0.25">
      <c r="B50" s="798"/>
      <c r="C50" s="117">
        <v>24</v>
      </c>
      <c r="D50" s="145">
        <v>-0.5</v>
      </c>
      <c r="E50" s="103">
        <v>102</v>
      </c>
      <c r="F50" s="766"/>
      <c r="G50" s="372" t="s">
        <v>126</v>
      </c>
      <c r="H50" s="119">
        <v>-1.5</v>
      </c>
      <c r="I50" s="119">
        <v>-1.5</v>
      </c>
      <c r="J50" s="119">
        <v>-1.5</v>
      </c>
      <c r="K50" s="99">
        <v>-1.5</v>
      </c>
      <c r="L50" s="99">
        <v>-1.625</v>
      </c>
      <c r="M50" s="122" t="s">
        <v>12</v>
      </c>
      <c r="N50" s="122" t="s">
        <v>12</v>
      </c>
      <c r="O50" s="122" t="s">
        <v>12</v>
      </c>
      <c r="P50" s="106"/>
      <c r="Q50" s="141" t="s">
        <v>127</v>
      </c>
      <c r="R50" s="142">
        <v>-0.625</v>
      </c>
      <c r="S50" s="142">
        <v>-0.625</v>
      </c>
      <c r="T50" s="142">
        <v>-0.625</v>
      </c>
      <c r="U50" s="142">
        <v>-0.625</v>
      </c>
      <c r="V50" s="142">
        <v>-0.625</v>
      </c>
      <c r="W50" s="142">
        <v>-0.625</v>
      </c>
      <c r="X50" s="146">
        <v>-0.625</v>
      </c>
      <c r="Y50" s="147"/>
      <c r="Z50" s="810"/>
      <c r="AA50" s="810"/>
      <c r="AB50" s="810"/>
      <c r="AC50" s="810"/>
    </row>
    <row r="51" spans="2:31" x14ac:dyDescent="0.25">
      <c r="B51" s="798"/>
      <c r="C51" s="117">
        <v>36</v>
      </c>
      <c r="D51" s="145">
        <v>0</v>
      </c>
      <c r="E51" s="103">
        <v>103</v>
      </c>
      <c r="F51" s="766"/>
      <c r="G51" s="372" t="s">
        <v>300</v>
      </c>
      <c r="H51" s="119">
        <v>-2.75</v>
      </c>
      <c r="I51" s="119">
        <v>-2.75</v>
      </c>
      <c r="J51" s="119">
        <v>-3</v>
      </c>
      <c r="K51" s="99">
        <v>-3.25</v>
      </c>
      <c r="L51" s="99">
        <v>-3.5</v>
      </c>
      <c r="M51" s="122" t="s">
        <v>12</v>
      </c>
      <c r="N51" s="122" t="s">
        <v>12</v>
      </c>
      <c r="O51" s="122" t="s">
        <v>12</v>
      </c>
      <c r="P51" s="106"/>
      <c r="Q51" s="141" t="s">
        <v>128</v>
      </c>
      <c r="R51" s="142">
        <v>-0.25</v>
      </c>
      <c r="S51" s="142">
        <v>-0.25</v>
      </c>
      <c r="T51" s="142">
        <v>-0.375</v>
      </c>
      <c r="U51" s="142">
        <v>-0.625</v>
      </c>
      <c r="V51" s="142">
        <v>-0.625</v>
      </c>
      <c r="W51" s="142">
        <v>-0.625</v>
      </c>
      <c r="X51" s="146">
        <v>-0.625</v>
      </c>
      <c r="Y51" s="147"/>
      <c r="Z51" s="810"/>
      <c r="AA51" s="810"/>
      <c r="AB51" s="810"/>
      <c r="AC51" s="810"/>
      <c r="AD51" s="147"/>
      <c r="AE51" s="147"/>
    </row>
    <row r="52" spans="2:31" x14ac:dyDescent="0.25">
      <c r="B52" s="798"/>
      <c r="C52" s="117">
        <v>48</v>
      </c>
      <c r="D52" s="103">
        <v>0.5</v>
      </c>
      <c r="E52" s="103">
        <v>103</v>
      </c>
      <c r="F52" s="766"/>
      <c r="G52" s="372" t="s">
        <v>301</v>
      </c>
      <c r="H52" s="119">
        <v>-2.75</v>
      </c>
      <c r="I52" s="119">
        <v>-2.75</v>
      </c>
      <c r="J52" s="119">
        <v>-3</v>
      </c>
      <c r="K52" s="99">
        <v>-3.25</v>
      </c>
      <c r="L52" s="122" t="s">
        <v>12</v>
      </c>
      <c r="M52" s="122" t="s">
        <v>12</v>
      </c>
      <c r="N52" s="122" t="s">
        <v>12</v>
      </c>
      <c r="O52" s="122" t="s">
        <v>12</v>
      </c>
      <c r="P52" s="106"/>
      <c r="Q52" s="141" t="s">
        <v>129</v>
      </c>
      <c r="R52" s="142">
        <v>-0.625</v>
      </c>
      <c r="S52" s="142">
        <v>-0.625</v>
      </c>
      <c r="T52" s="142">
        <v>-0.625</v>
      </c>
      <c r="U52" s="142">
        <v>-0.625</v>
      </c>
      <c r="V52" s="142">
        <v>-0.625</v>
      </c>
      <c r="W52" s="143" t="s">
        <v>12</v>
      </c>
      <c r="X52" s="144" t="s">
        <v>12</v>
      </c>
      <c r="Y52" s="147"/>
      <c r="Z52" s="810"/>
      <c r="AA52" s="810"/>
      <c r="AB52" s="809"/>
      <c r="AC52" s="809"/>
      <c r="AD52" s="809"/>
      <c r="AE52" s="809"/>
    </row>
    <row r="53" spans="2:31" x14ac:dyDescent="0.25">
      <c r="B53" s="798"/>
      <c r="C53" s="117">
        <v>60</v>
      </c>
      <c r="D53" s="103">
        <v>0.75</v>
      </c>
      <c r="E53" s="103">
        <v>103</v>
      </c>
      <c r="F53" s="766"/>
      <c r="G53" s="372" t="s">
        <v>395</v>
      </c>
      <c r="H53" s="119">
        <v>-1.5</v>
      </c>
      <c r="I53" s="119">
        <v>-1.5</v>
      </c>
      <c r="J53" s="119">
        <v>-1.5</v>
      </c>
      <c r="K53" s="99">
        <v>-1.625</v>
      </c>
      <c r="L53" s="99">
        <v>-1.875</v>
      </c>
      <c r="M53" s="99">
        <v>-2.125</v>
      </c>
      <c r="N53" s="99">
        <v>-3</v>
      </c>
      <c r="O53" s="122" t="s">
        <v>12</v>
      </c>
      <c r="P53" s="106"/>
      <c r="Q53" s="141" t="s">
        <v>130</v>
      </c>
      <c r="R53" s="142">
        <v>-0.875</v>
      </c>
      <c r="S53" s="142">
        <v>-0.875</v>
      </c>
      <c r="T53" s="142">
        <v>-0.875</v>
      </c>
      <c r="U53" s="143" t="s">
        <v>12</v>
      </c>
      <c r="V53" s="143" t="s">
        <v>12</v>
      </c>
      <c r="W53" s="143" t="s">
        <v>12</v>
      </c>
      <c r="X53" s="144" t="s">
        <v>12</v>
      </c>
      <c r="Y53" s="147"/>
      <c r="Z53" s="810"/>
      <c r="AA53" s="810"/>
      <c r="AB53" s="810"/>
      <c r="AC53" s="810"/>
      <c r="AD53" s="810"/>
      <c r="AE53" s="810"/>
    </row>
    <row r="54" spans="2:31" x14ac:dyDescent="0.25">
      <c r="B54" s="798"/>
      <c r="C54" s="117" t="s">
        <v>131</v>
      </c>
      <c r="D54" s="145">
        <v>-1</v>
      </c>
      <c r="E54" s="103">
        <v>103</v>
      </c>
      <c r="F54" s="766"/>
      <c r="G54" s="372" t="s">
        <v>325</v>
      </c>
      <c r="H54" s="119">
        <v>-0.25</v>
      </c>
      <c r="I54" s="119">
        <v>-0.25</v>
      </c>
      <c r="J54" s="119">
        <v>-0.25</v>
      </c>
      <c r="K54" s="99">
        <v>-0.25</v>
      </c>
      <c r="L54" s="99">
        <v>-0.25</v>
      </c>
      <c r="M54" s="99">
        <v>-0.25</v>
      </c>
      <c r="N54" s="99">
        <v>-0.25</v>
      </c>
      <c r="O54" s="99">
        <v>-0.25</v>
      </c>
      <c r="P54" s="106"/>
      <c r="Q54" s="141" t="s">
        <v>132</v>
      </c>
      <c r="R54" s="142">
        <v>-1.125</v>
      </c>
      <c r="S54" s="142">
        <v>-1.5</v>
      </c>
      <c r="T54" s="143" t="s">
        <v>12</v>
      </c>
      <c r="U54" s="143" t="s">
        <v>12</v>
      </c>
      <c r="V54" s="143" t="s">
        <v>12</v>
      </c>
      <c r="W54" s="143" t="s">
        <v>12</v>
      </c>
      <c r="X54" s="144" t="s">
        <v>12</v>
      </c>
    </row>
    <row r="55" spans="2:31" x14ac:dyDescent="0.25">
      <c r="B55" s="597" t="s">
        <v>133</v>
      </c>
      <c r="C55" s="598"/>
      <c r="D55" s="598"/>
      <c r="E55" s="95" t="s">
        <v>134</v>
      </c>
      <c r="F55" s="766"/>
      <c r="G55" s="372" t="s">
        <v>321</v>
      </c>
      <c r="H55" s="119">
        <v>0</v>
      </c>
      <c r="I55" s="119">
        <v>0</v>
      </c>
      <c r="J55" s="11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106"/>
      <c r="Q55" s="117" t="s">
        <v>136</v>
      </c>
      <c r="R55" s="142">
        <v>-0.25</v>
      </c>
      <c r="S55" s="142">
        <v>-0.25</v>
      </c>
      <c r="T55" s="142">
        <v>-0.25</v>
      </c>
      <c r="U55" s="142">
        <v>-0.25</v>
      </c>
      <c r="V55" s="142">
        <v>-0.5</v>
      </c>
      <c r="W55" s="142">
        <v>-0.5</v>
      </c>
      <c r="X55" s="146">
        <v>-0.5</v>
      </c>
    </row>
    <row r="56" spans="2:31" ht="15" customHeight="1" x14ac:dyDescent="0.25">
      <c r="B56" s="148" t="s">
        <v>137</v>
      </c>
      <c r="C56" s="149" t="s">
        <v>138</v>
      </c>
      <c r="D56" s="150" t="s">
        <v>139</v>
      </c>
      <c r="E56" s="151">
        <f>Control!$B$3</f>
        <v>5.23</v>
      </c>
      <c r="F56" s="766"/>
      <c r="G56" s="372" t="s">
        <v>135</v>
      </c>
      <c r="H56" s="119">
        <v>-0.25</v>
      </c>
      <c r="I56" s="119">
        <v>-0.25</v>
      </c>
      <c r="J56" s="119">
        <v>-0.25</v>
      </c>
      <c r="K56" s="119">
        <v>-0.25</v>
      </c>
      <c r="L56" s="99">
        <v>-0.375</v>
      </c>
      <c r="M56" s="99">
        <v>-0.5</v>
      </c>
      <c r="N56" s="122" t="s">
        <v>12</v>
      </c>
      <c r="O56" s="122" t="s">
        <v>12</v>
      </c>
      <c r="P56" s="106"/>
      <c r="Q56" s="117" t="s">
        <v>141</v>
      </c>
      <c r="R56" s="152">
        <v>-0.375</v>
      </c>
      <c r="S56" s="152">
        <v>-0.375</v>
      </c>
      <c r="T56" s="152">
        <v>-0.375</v>
      </c>
      <c r="U56" s="152">
        <v>-0.375</v>
      </c>
      <c r="V56" s="152">
        <v>-0.375</v>
      </c>
      <c r="W56" s="153" t="s">
        <v>12</v>
      </c>
      <c r="X56" s="153" t="s">
        <v>12</v>
      </c>
    </row>
    <row r="57" spans="2:31" ht="15" customHeight="1" x14ac:dyDescent="0.25">
      <c r="B57" s="791" t="s">
        <v>142</v>
      </c>
      <c r="C57" s="792"/>
      <c r="D57" s="792"/>
      <c r="E57" s="793"/>
      <c r="F57" s="766"/>
      <c r="G57" s="372" t="s">
        <v>140</v>
      </c>
      <c r="H57" s="119">
        <v>-0.5</v>
      </c>
      <c r="I57" s="119">
        <v>-0.5</v>
      </c>
      <c r="J57" s="119">
        <v>-0.5</v>
      </c>
      <c r="K57" s="119">
        <v>-0.5</v>
      </c>
      <c r="L57" s="99">
        <v>-0.625</v>
      </c>
      <c r="M57" s="99">
        <v>-0.75</v>
      </c>
      <c r="N57" s="122" t="s">
        <v>12</v>
      </c>
      <c r="O57" s="122" t="s">
        <v>12</v>
      </c>
      <c r="P57" s="106"/>
      <c r="Q57" s="154" t="s">
        <v>143</v>
      </c>
      <c r="R57" s="156">
        <v>-0.375</v>
      </c>
      <c r="S57" s="156">
        <v>-0.375</v>
      </c>
      <c r="T57" s="156">
        <v>-0.375</v>
      </c>
      <c r="U57" s="156">
        <v>-0.375</v>
      </c>
      <c r="V57" s="156">
        <v>-0.375</v>
      </c>
      <c r="W57" s="156">
        <v>-0.375</v>
      </c>
      <c r="X57" s="153" t="s">
        <v>12</v>
      </c>
    </row>
    <row r="58" spans="2:31" ht="15" customHeight="1" x14ac:dyDescent="0.25">
      <c r="B58" s="293"/>
      <c r="C58" s="294"/>
      <c r="D58" s="294"/>
      <c r="E58" s="295"/>
      <c r="F58" s="766"/>
      <c r="G58" s="155" t="s">
        <v>369</v>
      </c>
      <c r="H58" s="119">
        <v>-0.25</v>
      </c>
      <c r="I58" s="119">
        <v>-0.25</v>
      </c>
      <c r="J58" s="119">
        <v>-0.25</v>
      </c>
      <c r="K58" s="99">
        <v>-0.25</v>
      </c>
      <c r="L58" s="99">
        <v>-0.25</v>
      </c>
      <c r="M58" s="99">
        <v>-0.25</v>
      </c>
      <c r="N58" s="99">
        <v>-0.25</v>
      </c>
      <c r="O58" s="99">
        <v>-0.25</v>
      </c>
      <c r="P58" s="106"/>
      <c r="Q58" s="801"/>
      <c r="R58" s="802"/>
      <c r="S58" s="802"/>
      <c r="T58" s="802"/>
      <c r="U58" s="802"/>
      <c r="V58" s="802"/>
      <c r="W58" s="802"/>
      <c r="X58" s="803"/>
    </row>
    <row r="59" spans="2:31" ht="15" customHeight="1" x14ac:dyDescent="0.25">
      <c r="B59" s="289"/>
      <c r="C59" s="287"/>
      <c r="D59" s="287"/>
      <c r="E59" s="288"/>
      <c r="F59" s="767"/>
      <c r="G59" s="155" t="s">
        <v>338</v>
      </c>
      <c r="H59" s="374">
        <v>-1.5</v>
      </c>
      <c r="I59" s="374">
        <v>-1.5</v>
      </c>
      <c r="J59" s="374">
        <v>-1.5</v>
      </c>
      <c r="K59" s="374">
        <v>-1.5</v>
      </c>
      <c r="L59" s="374">
        <v>-1.5</v>
      </c>
      <c r="M59" s="374">
        <v>-1.75</v>
      </c>
      <c r="N59" s="122" t="s">
        <v>12</v>
      </c>
      <c r="O59" s="122" t="s">
        <v>12</v>
      </c>
      <c r="P59" s="106"/>
      <c r="Q59" s="801"/>
      <c r="R59" s="802"/>
      <c r="S59" s="802"/>
      <c r="T59" s="802"/>
      <c r="U59" s="802"/>
      <c r="V59" s="802"/>
      <c r="W59" s="802"/>
      <c r="X59" s="803"/>
    </row>
    <row r="60" spans="2:31" x14ac:dyDescent="0.25">
      <c r="B60" s="289"/>
      <c r="C60" s="287"/>
      <c r="D60" s="287"/>
      <c r="E60" s="288"/>
      <c r="F60" s="799" t="s">
        <v>144</v>
      </c>
      <c r="G60" s="118" t="s">
        <v>320</v>
      </c>
      <c r="H60" s="119">
        <v>0</v>
      </c>
      <c r="I60" s="119">
        <v>0</v>
      </c>
      <c r="J60" s="119">
        <v>0</v>
      </c>
      <c r="K60" s="99">
        <v>0</v>
      </c>
      <c r="L60" s="99">
        <v>0</v>
      </c>
      <c r="M60" s="99">
        <v>0</v>
      </c>
      <c r="N60" s="99">
        <v>-0.25</v>
      </c>
      <c r="O60" s="99">
        <v>-0.25</v>
      </c>
      <c r="P60" s="106"/>
      <c r="Q60" s="805" t="s">
        <v>396</v>
      </c>
      <c r="R60" s="806"/>
      <c r="S60" s="806"/>
      <c r="T60" s="806"/>
      <c r="U60" s="806"/>
      <c r="V60" s="806"/>
      <c r="W60" s="806"/>
      <c r="X60" s="807"/>
    </row>
    <row r="61" spans="2:31" x14ac:dyDescent="0.25">
      <c r="B61" s="289"/>
      <c r="C61" s="287"/>
      <c r="D61" s="287"/>
      <c r="E61" s="288"/>
      <c r="F61" s="800"/>
      <c r="G61" s="118" t="s">
        <v>340</v>
      </c>
      <c r="H61" s="119">
        <v>-0.125</v>
      </c>
      <c r="I61" s="119">
        <v>-0.125</v>
      </c>
      <c r="J61" s="119">
        <v>-0.25</v>
      </c>
      <c r="K61" s="99">
        <v>-0.25</v>
      </c>
      <c r="L61" s="99">
        <v>-0.25</v>
      </c>
      <c r="M61" s="99">
        <v>-0.25</v>
      </c>
      <c r="N61" s="122" t="s">
        <v>12</v>
      </c>
      <c r="O61" s="122" t="s">
        <v>12</v>
      </c>
      <c r="P61" s="106"/>
      <c r="Q61" s="808"/>
      <c r="R61" s="753"/>
      <c r="S61" s="753"/>
      <c r="T61" s="753"/>
      <c r="U61" s="753"/>
      <c r="V61" s="753"/>
      <c r="W61" s="753"/>
      <c r="X61" s="754"/>
    </row>
    <row r="62" spans="2:31" x14ac:dyDescent="0.25">
      <c r="B62" s="289"/>
      <c r="C62" s="287"/>
      <c r="D62" s="287"/>
      <c r="E62" s="288"/>
      <c r="F62" s="157" t="s">
        <v>145</v>
      </c>
      <c r="G62" s="118" t="s">
        <v>146</v>
      </c>
      <c r="H62" s="119">
        <v>-0.5</v>
      </c>
      <c r="I62" s="119">
        <v>-0.5</v>
      </c>
      <c r="J62" s="119">
        <v>-0.5</v>
      </c>
      <c r="K62" s="99">
        <v>-0.5</v>
      </c>
      <c r="L62" s="99">
        <v>-0.5</v>
      </c>
      <c r="M62" s="99">
        <v>-0.5</v>
      </c>
      <c r="N62" s="122" t="s">
        <v>12</v>
      </c>
      <c r="O62" s="122" t="s">
        <v>12</v>
      </c>
      <c r="P62" s="106"/>
      <c r="Q62" s="753" t="s">
        <v>327</v>
      </c>
      <c r="R62" s="753"/>
      <c r="S62" s="753"/>
      <c r="T62" s="753"/>
      <c r="U62" s="753"/>
      <c r="V62" s="753"/>
      <c r="W62" s="753"/>
      <c r="X62" s="754"/>
    </row>
    <row r="63" spans="2:31" ht="16.5" thickBot="1" x14ac:dyDescent="0.3">
      <c r="B63" s="739" t="s">
        <v>147</v>
      </c>
      <c r="C63" s="740"/>
      <c r="D63" s="286"/>
      <c r="E63" s="290" t="s">
        <v>326</v>
      </c>
      <c r="F63" s="290"/>
      <c r="G63" s="290"/>
      <c r="H63" s="619" t="s">
        <v>323</v>
      </c>
      <c r="I63" s="619"/>
      <c r="J63" s="619"/>
      <c r="K63" s="619"/>
      <c r="L63" s="619"/>
      <c r="M63" s="619"/>
      <c r="N63" s="619"/>
      <c r="O63" s="619"/>
      <c r="P63" s="619"/>
      <c r="Q63" s="619"/>
      <c r="R63" s="736" t="s">
        <v>324</v>
      </c>
      <c r="S63" s="736"/>
      <c r="T63" s="736"/>
      <c r="U63" s="736"/>
      <c r="V63" s="736"/>
      <c r="W63" s="736"/>
      <c r="X63" s="737"/>
    </row>
    <row r="65" spans="7:15" x14ac:dyDescent="0.25">
      <c r="G65" s="158"/>
      <c r="H65" s="159"/>
      <c r="I65" s="159"/>
      <c r="J65" s="159"/>
      <c r="K65" s="159"/>
      <c r="L65" s="159"/>
      <c r="M65" s="159"/>
    </row>
    <row r="67" spans="7:15" x14ac:dyDescent="0.25">
      <c r="G67" s="428"/>
      <c r="H67" s="426"/>
      <c r="I67" s="426"/>
      <c r="J67" s="426"/>
      <c r="K67" s="426"/>
      <c r="L67" s="426"/>
      <c r="M67" s="427"/>
      <c r="N67" s="427"/>
      <c r="O67" s="427"/>
    </row>
  </sheetData>
  <mergeCells count="80">
    <mergeCell ref="AD52:AE52"/>
    <mergeCell ref="Z53:AA53"/>
    <mergeCell ref="AB53:AC53"/>
    <mergeCell ref="AD53:AE53"/>
    <mergeCell ref="Z50:AA50"/>
    <mergeCell ref="AB50:AC50"/>
    <mergeCell ref="Z51:AA51"/>
    <mergeCell ref="AB51:AC51"/>
    <mergeCell ref="Z52:AA52"/>
    <mergeCell ref="AB52:AC52"/>
    <mergeCell ref="F60:F61"/>
    <mergeCell ref="Q58:X58"/>
    <mergeCell ref="Q45:X45"/>
    <mergeCell ref="Q59:X59"/>
    <mergeCell ref="Q60:X60"/>
    <mergeCell ref="Q61:X61"/>
    <mergeCell ref="F40:F59"/>
    <mergeCell ref="Q41:X41"/>
    <mergeCell ref="Q42:X42"/>
    <mergeCell ref="Q43:X43"/>
    <mergeCell ref="Q44:X44"/>
    <mergeCell ref="B55:D55"/>
    <mergeCell ref="B57:E57"/>
    <mergeCell ref="B46:C46"/>
    <mergeCell ref="D46:E46"/>
    <mergeCell ref="B48:B54"/>
    <mergeCell ref="F28:F36"/>
    <mergeCell ref="F37:F39"/>
    <mergeCell ref="Q29:X29"/>
    <mergeCell ref="Q30:X30"/>
    <mergeCell ref="Q31:X31"/>
    <mergeCell ref="Q32:X32"/>
    <mergeCell ref="Q33:X33"/>
    <mergeCell ref="Q28:X28"/>
    <mergeCell ref="Q34:X34"/>
    <mergeCell ref="Q35:X35"/>
    <mergeCell ref="Q36:X36"/>
    <mergeCell ref="Q37:X37"/>
    <mergeCell ref="F25:F27"/>
    <mergeCell ref="Q21:S21"/>
    <mergeCell ref="T21:X21"/>
    <mergeCell ref="Q22:S22"/>
    <mergeCell ref="T22:X22"/>
    <mergeCell ref="F23:O23"/>
    <mergeCell ref="Q23:X23"/>
    <mergeCell ref="Q24:X24"/>
    <mergeCell ref="Q25:X25"/>
    <mergeCell ref="Q26:X26"/>
    <mergeCell ref="Q27:X27"/>
    <mergeCell ref="Q18:S18"/>
    <mergeCell ref="T18:X18"/>
    <mergeCell ref="Q19:X19"/>
    <mergeCell ref="Q20:S20"/>
    <mergeCell ref="T20:X20"/>
    <mergeCell ref="Q15:X15"/>
    <mergeCell ref="Q16:S16"/>
    <mergeCell ref="T16:X16"/>
    <mergeCell ref="Q17:S17"/>
    <mergeCell ref="T17:X17"/>
    <mergeCell ref="B2:D3"/>
    <mergeCell ref="F2:O3"/>
    <mergeCell ref="F4:P4"/>
    <mergeCell ref="B5:D5"/>
    <mergeCell ref="F5:O5"/>
    <mergeCell ref="H63:Q63"/>
    <mergeCell ref="R63:X63"/>
    <mergeCell ref="Q5:U5"/>
    <mergeCell ref="B63:C63"/>
    <mergeCell ref="Q6:X6"/>
    <mergeCell ref="F7:F13"/>
    <mergeCell ref="R7:X7"/>
    <mergeCell ref="Q8:X8"/>
    <mergeCell ref="Q9:X9"/>
    <mergeCell ref="Q10:X10"/>
    <mergeCell ref="Q11:X11"/>
    <mergeCell ref="Q12:X12"/>
    <mergeCell ref="Q13:X13"/>
    <mergeCell ref="F14:F20"/>
    <mergeCell ref="Q14:X14"/>
    <mergeCell ref="Q62:X62"/>
  </mergeCells>
  <conditionalFormatting sqref="H59:M59">
    <cfRule type="cellIs" dxfId="72" priority="1" operator="equal">
      <formula>"N/A"</formula>
    </cfRule>
  </conditionalFormatting>
  <pageMargins left="0.25" right="0.25" top="0.75" bottom="0.75" header="0.3" footer="0.3"/>
  <pageSetup scale="4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6A121-1668-421D-9D73-6EEB7CF95B84}">
  <sheetPr published="0" codeName="Sheet4">
    <tabColor rgb="FF00B0F0"/>
  </sheetPr>
  <dimension ref="A1:S44"/>
  <sheetViews>
    <sheetView workbookViewId="0">
      <selection activeCell="B5" sqref="B5:C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45"/>
      <c r="B1" t="s">
        <v>60</v>
      </c>
      <c r="M1" s="46"/>
    </row>
    <row r="3" spans="1:19" ht="15.75" thickBot="1" x14ac:dyDescent="0.3">
      <c r="A3" t="s">
        <v>134</v>
      </c>
      <c r="B3">
        <f>Control!$B$3</f>
        <v>5.23</v>
      </c>
    </row>
    <row r="4" spans="1:19" ht="15.75" thickBot="1" x14ac:dyDescent="0.3">
      <c r="A4" s="47"/>
      <c r="B4" s="603" t="s">
        <v>61</v>
      </c>
      <c r="C4" s="604"/>
      <c r="D4" s="48"/>
      <c r="E4" s="603" t="s">
        <v>62</v>
      </c>
      <c r="F4" s="605"/>
      <c r="G4" s="48"/>
      <c r="H4" s="603" t="s">
        <v>63</v>
      </c>
      <c r="I4" s="604"/>
      <c r="J4" s="605"/>
      <c r="L4" s="603" t="s">
        <v>65</v>
      </c>
      <c r="M4" s="605"/>
      <c r="P4" s="49"/>
      <c r="Q4" s="49"/>
      <c r="R4" s="49"/>
      <c r="S4" s="49"/>
    </row>
    <row r="5" spans="1:19" ht="18" thickBot="1" x14ac:dyDescent="0.3">
      <c r="A5" s="160" t="s">
        <v>2</v>
      </c>
      <c r="B5" s="50" t="s">
        <v>69</v>
      </c>
      <c r="C5" s="52" t="s">
        <v>70</v>
      </c>
      <c r="E5" s="53" t="s">
        <v>69</v>
      </c>
      <c r="F5" s="54" t="s">
        <v>70</v>
      </c>
      <c r="H5" s="50" t="s">
        <v>69</v>
      </c>
      <c r="I5" s="52" t="s">
        <v>70</v>
      </c>
      <c r="J5" s="52" t="s">
        <v>148</v>
      </c>
      <c r="L5" s="50" t="s">
        <v>69</v>
      </c>
      <c r="M5" s="52" t="s">
        <v>70</v>
      </c>
      <c r="P5" s="55"/>
      <c r="Q5" s="55"/>
      <c r="R5" s="55"/>
      <c r="S5" s="55"/>
    </row>
    <row r="6" spans="1:19" ht="15.75" x14ac:dyDescent="0.25">
      <c r="A6" s="161">
        <v>5.75</v>
      </c>
      <c r="B6" s="57">
        <v>94.6875</v>
      </c>
      <c r="C6" s="59">
        <v>94.4375</v>
      </c>
      <c r="E6" s="162"/>
      <c r="F6" s="162"/>
      <c r="H6" s="61">
        <f t="shared" ref="H6:I21" si="0">E6+B6</f>
        <v>94.6875</v>
      </c>
      <c r="I6" s="62">
        <f t="shared" si="0"/>
        <v>94.4375</v>
      </c>
      <c r="J6" s="63">
        <f>I6-H6</f>
        <v>-0.25</v>
      </c>
      <c r="L6" s="64"/>
      <c r="M6" s="163"/>
    </row>
    <row r="7" spans="1:19" ht="15.75" x14ac:dyDescent="0.25">
      <c r="A7" s="161">
        <v>5.875</v>
      </c>
      <c r="B7" s="57">
        <v>95.375</v>
      </c>
      <c r="C7" s="59">
        <v>95.125</v>
      </c>
      <c r="E7" s="162"/>
      <c r="F7" s="162"/>
      <c r="H7" s="61">
        <f t="shared" si="0"/>
        <v>95.375</v>
      </c>
      <c r="I7" s="62">
        <f t="shared" si="0"/>
        <v>95.125</v>
      </c>
      <c r="J7" s="63">
        <f t="shared" ref="J7:J44" si="1">I7-H7</f>
        <v>-0.25</v>
      </c>
      <c r="L7" s="61">
        <f>H7-H6</f>
        <v>0.6875</v>
      </c>
      <c r="M7" s="63">
        <f>I7-I6</f>
        <v>0.6875</v>
      </c>
    </row>
    <row r="8" spans="1:19" ht="15.75" x14ac:dyDescent="0.25">
      <c r="A8" s="161">
        <v>6</v>
      </c>
      <c r="B8" s="57">
        <v>96.0625</v>
      </c>
      <c r="C8" s="59">
        <v>95.8125</v>
      </c>
      <c r="E8" s="162"/>
      <c r="F8" s="162"/>
      <c r="H8" s="61">
        <f t="shared" si="0"/>
        <v>96.0625</v>
      </c>
      <c r="I8" s="62">
        <f t="shared" si="0"/>
        <v>95.8125</v>
      </c>
      <c r="J8" s="63">
        <f t="shared" si="1"/>
        <v>-0.25</v>
      </c>
      <c r="L8" s="61">
        <f t="shared" ref="L8:M44" si="2">H8-H7</f>
        <v>0.6875</v>
      </c>
      <c r="M8" s="63">
        <f t="shared" si="2"/>
        <v>0.6875</v>
      </c>
    </row>
    <row r="9" spans="1:19" ht="15.75" x14ac:dyDescent="0.25">
      <c r="A9" s="161">
        <v>6.125</v>
      </c>
      <c r="B9" s="57">
        <v>96.75</v>
      </c>
      <c r="C9" s="59">
        <v>96.5</v>
      </c>
      <c r="E9" s="162"/>
      <c r="F9" s="162"/>
      <c r="H9" s="61">
        <f t="shared" si="0"/>
        <v>96.75</v>
      </c>
      <c r="I9" s="62">
        <f t="shared" si="0"/>
        <v>96.5</v>
      </c>
      <c r="J9" s="63">
        <f t="shared" si="1"/>
        <v>-0.25</v>
      </c>
      <c r="L9" s="61">
        <f t="shared" si="2"/>
        <v>0.6875</v>
      </c>
      <c r="M9" s="63">
        <f t="shared" si="2"/>
        <v>0.6875</v>
      </c>
    </row>
    <row r="10" spans="1:19" ht="15.75" x14ac:dyDescent="0.25">
      <c r="A10" s="161">
        <v>6.25</v>
      </c>
      <c r="B10" s="57">
        <v>97.4375</v>
      </c>
      <c r="C10" s="59">
        <v>97.1875</v>
      </c>
      <c r="E10" s="162"/>
      <c r="F10" s="162"/>
      <c r="H10" s="61">
        <f t="shared" si="0"/>
        <v>97.4375</v>
      </c>
      <c r="I10" s="62">
        <f t="shared" si="0"/>
        <v>97.1875</v>
      </c>
      <c r="J10" s="63">
        <f t="shared" si="1"/>
        <v>-0.25</v>
      </c>
      <c r="L10" s="61">
        <f t="shared" si="2"/>
        <v>0.6875</v>
      </c>
      <c r="M10" s="63">
        <f t="shared" si="2"/>
        <v>0.6875</v>
      </c>
    </row>
    <row r="11" spans="1:19" ht="15.75" x14ac:dyDescent="0.25">
      <c r="A11" s="161">
        <v>6.375</v>
      </c>
      <c r="B11" s="57">
        <v>98.0625</v>
      </c>
      <c r="C11" s="59">
        <v>97.8125</v>
      </c>
      <c r="E11" s="162"/>
      <c r="F11" s="162"/>
      <c r="H11" s="61">
        <f t="shared" si="0"/>
        <v>98.0625</v>
      </c>
      <c r="I11" s="62">
        <f t="shared" si="0"/>
        <v>97.8125</v>
      </c>
      <c r="J11" s="63">
        <f t="shared" si="1"/>
        <v>-0.25</v>
      </c>
      <c r="L11" s="61">
        <f t="shared" si="2"/>
        <v>0.625</v>
      </c>
      <c r="M11" s="63">
        <f t="shared" si="2"/>
        <v>0.625</v>
      </c>
    </row>
    <row r="12" spans="1:19" ht="15.75" x14ac:dyDescent="0.25">
      <c r="A12" s="161">
        <v>6.5</v>
      </c>
      <c r="B12" s="57">
        <v>98.6875</v>
      </c>
      <c r="C12" s="59">
        <v>98.4375</v>
      </c>
      <c r="E12" s="162"/>
      <c r="F12" s="162"/>
      <c r="H12" s="61">
        <f t="shared" si="0"/>
        <v>98.6875</v>
      </c>
      <c r="I12" s="62">
        <f t="shared" si="0"/>
        <v>98.4375</v>
      </c>
      <c r="J12" s="63">
        <f t="shared" si="1"/>
        <v>-0.25</v>
      </c>
      <c r="L12" s="61">
        <f t="shared" si="2"/>
        <v>0.625</v>
      </c>
      <c r="M12" s="63">
        <f t="shared" si="2"/>
        <v>0.625</v>
      </c>
    </row>
    <row r="13" spans="1:19" ht="15.75" x14ac:dyDescent="0.25">
      <c r="A13" s="161">
        <v>6.625</v>
      </c>
      <c r="B13" s="57">
        <v>99.25</v>
      </c>
      <c r="C13" s="59">
        <v>99</v>
      </c>
      <c r="E13" s="162"/>
      <c r="F13" s="162"/>
      <c r="H13" s="61">
        <f t="shared" si="0"/>
        <v>99.25</v>
      </c>
      <c r="I13" s="62">
        <f t="shared" si="0"/>
        <v>99</v>
      </c>
      <c r="J13" s="63">
        <f t="shared" si="1"/>
        <v>-0.25</v>
      </c>
      <c r="L13" s="61">
        <f t="shared" si="2"/>
        <v>0.5625</v>
      </c>
      <c r="M13" s="63">
        <f t="shared" si="2"/>
        <v>0.5625</v>
      </c>
    </row>
    <row r="14" spans="1:19" ht="15.75" x14ac:dyDescent="0.25">
      <c r="A14" s="161">
        <v>6.75</v>
      </c>
      <c r="B14" s="57">
        <v>99.8125</v>
      </c>
      <c r="C14" s="59">
        <v>99.5625</v>
      </c>
      <c r="E14" s="162"/>
      <c r="F14" s="162"/>
      <c r="H14" s="61">
        <f t="shared" si="0"/>
        <v>99.8125</v>
      </c>
      <c r="I14" s="62">
        <f t="shared" si="0"/>
        <v>99.5625</v>
      </c>
      <c r="J14" s="63">
        <f t="shared" si="1"/>
        <v>-0.25</v>
      </c>
      <c r="L14" s="61">
        <f t="shared" si="2"/>
        <v>0.5625</v>
      </c>
      <c r="M14" s="63">
        <f t="shared" si="2"/>
        <v>0.5625</v>
      </c>
    </row>
    <row r="15" spans="1:19" ht="15.75" x14ac:dyDescent="0.25">
      <c r="A15" s="161">
        <v>6.875</v>
      </c>
      <c r="B15" s="57">
        <v>100.375</v>
      </c>
      <c r="C15" s="59">
        <v>100.125</v>
      </c>
      <c r="E15" s="162"/>
      <c r="F15" s="162"/>
      <c r="H15" s="61">
        <f t="shared" si="0"/>
        <v>100.375</v>
      </c>
      <c r="I15" s="62">
        <f t="shared" si="0"/>
        <v>100.125</v>
      </c>
      <c r="J15" s="63">
        <f t="shared" si="1"/>
        <v>-0.25</v>
      </c>
      <c r="L15" s="61">
        <f t="shared" si="2"/>
        <v>0.5625</v>
      </c>
      <c r="M15" s="63">
        <f t="shared" si="2"/>
        <v>0.5625</v>
      </c>
    </row>
    <row r="16" spans="1:19" ht="15.75" x14ac:dyDescent="0.25">
      <c r="A16" s="161">
        <v>7</v>
      </c>
      <c r="B16" s="57">
        <v>100.875</v>
      </c>
      <c r="C16" s="59">
        <v>100.625</v>
      </c>
      <c r="E16" s="162"/>
      <c r="F16" s="162"/>
      <c r="H16" s="61">
        <f t="shared" si="0"/>
        <v>100.875</v>
      </c>
      <c r="I16" s="62">
        <f t="shared" si="0"/>
        <v>100.625</v>
      </c>
      <c r="J16" s="63">
        <f t="shared" si="1"/>
        <v>-0.25</v>
      </c>
      <c r="L16" s="61">
        <f t="shared" si="2"/>
        <v>0.5</v>
      </c>
      <c r="M16" s="63">
        <f t="shared" si="2"/>
        <v>0.5</v>
      </c>
    </row>
    <row r="17" spans="1:13" ht="15.75" x14ac:dyDescent="0.25">
      <c r="A17" s="161">
        <v>7.125</v>
      </c>
      <c r="B17" s="57">
        <v>101.375</v>
      </c>
      <c r="C17" s="59">
        <v>101.125</v>
      </c>
      <c r="E17" s="162"/>
      <c r="F17" s="162"/>
      <c r="H17" s="61">
        <f t="shared" si="0"/>
        <v>101.375</v>
      </c>
      <c r="I17" s="62">
        <f t="shared" si="0"/>
        <v>101.125</v>
      </c>
      <c r="J17" s="63">
        <f t="shared" si="1"/>
        <v>-0.25</v>
      </c>
      <c r="L17" s="61">
        <f t="shared" si="2"/>
        <v>0.5</v>
      </c>
      <c r="M17" s="63">
        <f t="shared" si="2"/>
        <v>0.5</v>
      </c>
    </row>
    <row r="18" spans="1:13" ht="15.75" x14ac:dyDescent="0.25">
      <c r="A18" s="161">
        <v>7.25</v>
      </c>
      <c r="B18" s="57">
        <v>101.8125</v>
      </c>
      <c r="C18" s="59">
        <v>101.5625</v>
      </c>
      <c r="E18" s="162"/>
      <c r="F18" s="162"/>
      <c r="H18" s="61">
        <f t="shared" si="0"/>
        <v>101.8125</v>
      </c>
      <c r="I18" s="62">
        <f t="shared" si="0"/>
        <v>101.5625</v>
      </c>
      <c r="J18" s="63">
        <f t="shared" si="1"/>
        <v>-0.25</v>
      </c>
      <c r="L18" s="61">
        <f t="shared" si="2"/>
        <v>0.4375</v>
      </c>
      <c r="M18" s="63">
        <f t="shared" si="2"/>
        <v>0.4375</v>
      </c>
    </row>
    <row r="19" spans="1:13" ht="15.75" x14ac:dyDescent="0.25">
      <c r="A19" s="161">
        <v>7.375</v>
      </c>
      <c r="B19" s="57">
        <v>102.25</v>
      </c>
      <c r="C19" s="59">
        <v>102</v>
      </c>
      <c r="E19" s="162"/>
      <c r="F19" s="162"/>
      <c r="H19" s="61">
        <f t="shared" si="0"/>
        <v>102.25</v>
      </c>
      <c r="I19" s="62">
        <f t="shared" si="0"/>
        <v>102</v>
      </c>
      <c r="J19" s="63">
        <f t="shared" si="1"/>
        <v>-0.25</v>
      </c>
      <c r="L19" s="61">
        <f t="shared" si="2"/>
        <v>0.4375</v>
      </c>
      <c r="M19" s="63">
        <f t="shared" si="2"/>
        <v>0.4375</v>
      </c>
    </row>
    <row r="20" spans="1:13" ht="15.75" x14ac:dyDescent="0.25">
      <c r="A20" s="161">
        <v>7.5</v>
      </c>
      <c r="B20" s="57">
        <v>102.625</v>
      </c>
      <c r="C20" s="59">
        <v>102.375</v>
      </c>
      <c r="E20" s="162"/>
      <c r="F20" s="162"/>
      <c r="H20" s="61">
        <f t="shared" si="0"/>
        <v>102.625</v>
      </c>
      <c r="I20" s="62">
        <f t="shared" si="0"/>
        <v>102.375</v>
      </c>
      <c r="J20" s="63">
        <f t="shared" si="1"/>
        <v>-0.25</v>
      </c>
      <c r="L20" s="61">
        <f t="shared" si="2"/>
        <v>0.375</v>
      </c>
      <c r="M20" s="63">
        <f t="shared" si="2"/>
        <v>0.375</v>
      </c>
    </row>
    <row r="21" spans="1:13" ht="15.75" x14ac:dyDescent="0.25">
      <c r="A21" s="161">
        <v>7.625</v>
      </c>
      <c r="B21" s="57">
        <v>103</v>
      </c>
      <c r="C21" s="59">
        <v>102.75</v>
      </c>
      <c r="E21" s="162"/>
      <c r="F21" s="162"/>
      <c r="H21" s="61">
        <f t="shared" si="0"/>
        <v>103</v>
      </c>
      <c r="I21" s="62">
        <f t="shared" si="0"/>
        <v>102.75</v>
      </c>
      <c r="J21" s="63">
        <f t="shared" si="1"/>
        <v>-0.25</v>
      </c>
      <c r="L21" s="61">
        <f t="shared" si="2"/>
        <v>0.375</v>
      </c>
      <c r="M21" s="63">
        <f t="shared" si="2"/>
        <v>0.375</v>
      </c>
    </row>
    <row r="22" spans="1:13" ht="15.75" x14ac:dyDescent="0.25">
      <c r="A22" s="161">
        <v>7.75</v>
      </c>
      <c r="B22" s="57">
        <v>103.375</v>
      </c>
      <c r="C22" s="59">
        <v>103.125</v>
      </c>
      <c r="E22" s="162"/>
      <c r="F22" s="162"/>
      <c r="H22" s="61">
        <f t="shared" ref="H22:I44" si="3">E22+B22</f>
        <v>103.375</v>
      </c>
      <c r="I22" s="62">
        <f t="shared" si="3"/>
        <v>103.125</v>
      </c>
      <c r="J22" s="63">
        <f t="shared" si="1"/>
        <v>-0.25</v>
      </c>
      <c r="L22" s="61">
        <f t="shared" si="2"/>
        <v>0.375</v>
      </c>
      <c r="M22" s="63">
        <f t="shared" si="2"/>
        <v>0.375</v>
      </c>
    </row>
    <row r="23" spans="1:13" ht="15.75" x14ac:dyDescent="0.25">
      <c r="A23" s="161">
        <v>7.875</v>
      </c>
      <c r="B23" s="57">
        <v>103.6875</v>
      </c>
      <c r="C23" s="59">
        <v>103.4375</v>
      </c>
      <c r="E23" s="162"/>
      <c r="F23" s="162"/>
      <c r="H23" s="61">
        <f t="shared" si="3"/>
        <v>103.6875</v>
      </c>
      <c r="I23" s="62">
        <f t="shared" si="3"/>
        <v>103.4375</v>
      </c>
      <c r="J23" s="63">
        <f t="shared" si="1"/>
        <v>-0.25</v>
      </c>
      <c r="L23" s="61">
        <f t="shared" si="2"/>
        <v>0.3125</v>
      </c>
      <c r="M23" s="63">
        <f t="shared" si="2"/>
        <v>0.3125</v>
      </c>
    </row>
    <row r="24" spans="1:13" ht="15.75" x14ac:dyDescent="0.25">
      <c r="A24" s="161">
        <v>8</v>
      </c>
      <c r="B24" s="57">
        <v>104</v>
      </c>
      <c r="C24" s="59">
        <v>103.75</v>
      </c>
      <c r="E24" s="162"/>
      <c r="F24" s="162"/>
      <c r="H24" s="61">
        <f t="shared" si="3"/>
        <v>104</v>
      </c>
      <c r="I24" s="62">
        <f t="shared" si="3"/>
        <v>103.75</v>
      </c>
      <c r="J24" s="63">
        <f t="shared" si="1"/>
        <v>-0.25</v>
      </c>
      <c r="L24" s="61">
        <f t="shared" si="2"/>
        <v>0.3125</v>
      </c>
      <c r="M24" s="63">
        <f t="shared" si="2"/>
        <v>0.3125</v>
      </c>
    </row>
    <row r="25" spans="1:13" ht="15.75" x14ac:dyDescent="0.25">
      <c r="A25" s="161">
        <v>8.125</v>
      </c>
      <c r="B25" s="57">
        <v>104.2813</v>
      </c>
      <c r="C25" s="59">
        <v>104.0313</v>
      </c>
      <c r="E25" s="162"/>
      <c r="F25" s="162"/>
      <c r="H25" s="61">
        <f t="shared" si="3"/>
        <v>104.2813</v>
      </c>
      <c r="I25" s="62">
        <f t="shared" si="3"/>
        <v>104.0313</v>
      </c>
      <c r="J25" s="63">
        <f t="shared" si="1"/>
        <v>-0.25</v>
      </c>
      <c r="L25" s="61">
        <f t="shared" si="2"/>
        <v>0.28130000000000166</v>
      </c>
      <c r="M25" s="63">
        <f t="shared" si="2"/>
        <v>0.28130000000000166</v>
      </c>
    </row>
    <row r="26" spans="1:13" ht="15.75" x14ac:dyDescent="0.25">
      <c r="A26" s="161">
        <v>8.25</v>
      </c>
      <c r="B26" s="57">
        <v>104.5625</v>
      </c>
      <c r="C26" s="59">
        <v>104.3125</v>
      </c>
      <c r="E26" s="162"/>
      <c r="F26" s="162"/>
      <c r="H26" s="61">
        <f t="shared" si="3"/>
        <v>104.5625</v>
      </c>
      <c r="I26" s="62">
        <f t="shared" si="3"/>
        <v>104.3125</v>
      </c>
      <c r="J26" s="63">
        <f t="shared" si="1"/>
        <v>-0.25</v>
      </c>
      <c r="L26" s="61">
        <f t="shared" si="2"/>
        <v>0.28119999999999834</v>
      </c>
      <c r="M26" s="63">
        <f t="shared" si="2"/>
        <v>0.28119999999999834</v>
      </c>
    </row>
    <row r="27" spans="1:13" ht="15.75" x14ac:dyDescent="0.25">
      <c r="A27" s="161">
        <v>8.375</v>
      </c>
      <c r="B27" s="57">
        <v>104.8125</v>
      </c>
      <c r="C27" s="59">
        <v>104.5625</v>
      </c>
      <c r="E27" s="162"/>
      <c r="F27" s="162"/>
      <c r="H27" s="61">
        <f t="shared" si="3"/>
        <v>104.8125</v>
      </c>
      <c r="I27" s="62">
        <f t="shared" si="3"/>
        <v>104.5625</v>
      </c>
      <c r="J27" s="63">
        <f t="shared" si="1"/>
        <v>-0.25</v>
      </c>
      <c r="L27" s="61">
        <f t="shared" si="2"/>
        <v>0.25</v>
      </c>
      <c r="M27" s="63">
        <f t="shared" si="2"/>
        <v>0.25</v>
      </c>
    </row>
    <row r="28" spans="1:13" ht="15.75" x14ac:dyDescent="0.25">
      <c r="A28" s="161">
        <v>8.5</v>
      </c>
      <c r="B28" s="57">
        <v>105.0625</v>
      </c>
      <c r="C28" s="59">
        <v>104.8125</v>
      </c>
      <c r="E28" s="162"/>
      <c r="F28" s="162"/>
      <c r="H28" s="61">
        <f t="shared" si="3"/>
        <v>105.0625</v>
      </c>
      <c r="I28" s="62">
        <f t="shared" si="3"/>
        <v>104.8125</v>
      </c>
      <c r="J28" s="63">
        <f t="shared" si="1"/>
        <v>-0.25</v>
      </c>
      <c r="L28" s="61">
        <f t="shared" si="2"/>
        <v>0.25</v>
      </c>
      <c r="M28" s="63">
        <f t="shared" si="2"/>
        <v>0.25</v>
      </c>
    </row>
    <row r="29" spans="1:13" ht="15.75" x14ac:dyDescent="0.25">
      <c r="A29" s="161">
        <v>8.625</v>
      </c>
      <c r="B29" s="57">
        <v>105.3125</v>
      </c>
      <c r="C29" s="59">
        <v>105.0625</v>
      </c>
      <c r="E29" s="162"/>
      <c r="F29" s="162"/>
      <c r="H29" s="61">
        <f t="shared" si="3"/>
        <v>105.3125</v>
      </c>
      <c r="I29" s="62">
        <f t="shared" si="3"/>
        <v>105.0625</v>
      </c>
      <c r="J29" s="63">
        <f t="shared" si="1"/>
        <v>-0.25</v>
      </c>
      <c r="L29" s="61">
        <f t="shared" si="2"/>
        <v>0.25</v>
      </c>
      <c r="M29" s="63">
        <f t="shared" si="2"/>
        <v>0.25</v>
      </c>
    </row>
    <row r="30" spans="1:13" ht="15.75" x14ac:dyDescent="0.25">
      <c r="A30" s="161">
        <v>8.75</v>
      </c>
      <c r="B30" s="57">
        <v>105.5625</v>
      </c>
      <c r="C30" s="59">
        <v>105.3125</v>
      </c>
      <c r="E30" s="162"/>
      <c r="F30" s="162"/>
      <c r="H30" s="61">
        <f t="shared" si="3"/>
        <v>105.5625</v>
      </c>
      <c r="I30" s="62">
        <f t="shared" si="3"/>
        <v>105.3125</v>
      </c>
      <c r="J30" s="63">
        <f t="shared" si="1"/>
        <v>-0.25</v>
      </c>
      <c r="L30" s="61">
        <f t="shared" si="2"/>
        <v>0.25</v>
      </c>
      <c r="M30" s="63">
        <f t="shared" si="2"/>
        <v>0.25</v>
      </c>
    </row>
    <row r="31" spans="1:13" ht="15.75" x14ac:dyDescent="0.25">
      <c r="A31" s="161">
        <v>8.875</v>
      </c>
      <c r="B31" s="57">
        <v>105.8125</v>
      </c>
      <c r="C31" s="59">
        <v>105.5625</v>
      </c>
      <c r="E31" s="162"/>
      <c r="F31" s="162"/>
      <c r="H31" s="61">
        <f t="shared" si="3"/>
        <v>105.8125</v>
      </c>
      <c r="I31" s="62">
        <f t="shared" si="3"/>
        <v>105.5625</v>
      </c>
      <c r="J31" s="63">
        <f t="shared" si="1"/>
        <v>-0.25</v>
      </c>
      <c r="L31" s="61">
        <f t="shared" si="2"/>
        <v>0.25</v>
      </c>
      <c r="M31" s="63">
        <f t="shared" si="2"/>
        <v>0.25</v>
      </c>
    </row>
    <row r="32" spans="1:13" ht="15.75" x14ac:dyDescent="0.25">
      <c r="A32" s="161">
        <v>9</v>
      </c>
      <c r="B32" s="57">
        <v>106.0625</v>
      </c>
      <c r="C32" s="59">
        <v>105.8125</v>
      </c>
      <c r="E32" s="162"/>
      <c r="F32" s="162"/>
      <c r="H32" s="61">
        <f t="shared" si="3"/>
        <v>106.0625</v>
      </c>
      <c r="I32" s="62">
        <f t="shared" si="3"/>
        <v>105.8125</v>
      </c>
      <c r="J32" s="63">
        <f t="shared" si="1"/>
        <v>-0.25</v>
      </c>
      <c r="L32" s="61">
        <f t="shared" si="2"/>
        <v>0.25</v>
      </c>
      <c r="M32" s="63">
        <f t="shared" si="2"/>
        <v>0.25</v>
      </c>
    </row>
    <row r="33" spans="1:13" ht="15.75" x14ac:dyDescent="0.25">
      <c r="A33" s="161">
        <v>9.125</v>
      </c>
      <c r="B33" s="57">
        <v>106.3125</v>
      </c>
      <c r="C33" s="59">
        <v>106.0625</v>
      </c>
      <c r="E33" s="162"/>
      <c r="F33" s="162"/>
      <c r="H33" s="61">
        <f t="shared" si="3"/>
        <v>106.3125</v>
      </c>
      <c r="I33" s="62">
        <f t="shared" si="3"/>
        <v>106.0625</v>
      </c>
      <c r="J33" s="63">
        <f t="shared" si="1"/>
        <v>-0.25</v>
      </c>
      <c r="L33" s="61">
        <f t="shared" si="2"/>
        <v>0.25</v>
      </c>
      <c r="M33" s="63">
        <f t="shared" si="2"/>
        <v>0.25</v>
      </c>
    </row>
    <row r="34" spans="1:13" ht="15.75" x14ac:dyDescent="0.25">
      <c r="A34" s="161">
        <v>9.25</v>
      </c>
      <c r="B34" s="57">
        <v>106.5625</v>
      </c>
      <c r="C34" s="59">
        <v>106.3125</v>
      </c>
      <c r="E34" s="162"/>
      <c r="F34" s="162"/>
      <c r="H34" s="61">
        <f t="shared" si="3"/>
        <v>106.5625</v>
      </c>
      <c r="I34" s="62">
        <f t="shared" si="3"/>
        <v>106.3125</v>
      </c>
      <c r="J34" s="63">
        <f t="shared" si="1"/>
        <v>-0.25</v>
      </c>
      <c r="L34" s="61">
        <f t="shared" si="2"/>
        <v>0.25</v>
      </c>
      <c r="M34" s="63">
        <f t="shared" si="2"/>
        <v>0.25</v>
      </c>
    </row>
    <row r="35" spans="1:13" ht="15.75" x14ac:dyDescent="0.25">
      <c r="A35" s="161">
        <v>9.375</v>
      </c>
      <c r="B35" s="57">
        <v>106.8125</v>
      </c>
      <c r="C35" s="59">
        <v>106.5625</v>
      </c>
      <c r="E35" s="162"/>
      <c r="F35" s="162"/>
      <c r="H35" s="61">
        <f t="shared" si="3"/>
        <v>106.8125</v>
      </c>
      <c r="I35" s="62">
        <f t="shared" si="3"/>
        <v>106.5625</v>
      </c>
      <c r="J35" s="63">
        <f t="shared" si="1"/>
        <v>-0.25</v>
      </c>
      <c r="L35" s="61">
        <f t="shared" si="2"/>
        <v>0.25</v>
      </c>
      <c r="M35" s="63">
        <f t="shared" si="2"/>
        <v>0.25</v>
      </c>
    </row>
    <row r="36" spans="1:13" ht="15.75" x14ac:dyDescent="0.25">
      <c r="A36" s="161">
        <v>9.5</v>
      </c>
      <c r="B36" s="57">
        <v>107.0625</v>
      </c>
      <c r="C36" s="59">
        <v>106.8125</v>
      </c>
      <c r="E36" s="162"/>
      <c r="F36" s="162"/>
      <c r="H36" s="61">
        <f t="shared" si="3"/>
        <v>107.0625</v>
      </c>
      <c r="I36" s="62">
        <f t="shared" si="3"/>
        <v>106.8125</v>
      </c>
      <c r="J36" s="63">
        <f t="shared" si="1"/>
        <v>-0.25</v>
      </c>
      <c r="L36" s="61">
        <f t="shared" si="2"/>
        <v>0.25</v>
      </c>
      <c r="M36" s="63">
        <f t="shared" si="2"/>
        <v>0.25</v>
      </c>
    </row>
    <row r="37" spans="1:13" ht="15.75" x14ac:dyDescent="0.25">
      <c r="A37" s="161">
        <v>9.625</v>
      </c>
      <c r="B37" s="57">
        <v>107.3125</v>
      </c>
      <c r="C37" s="59">
        <v>107.0625</v>
      </c>
      <c r="E37" s="162"/>
      <c r="F37" s="162"/>
      <c r="H37" s="61">
        <f t="shared" si="3"/>
        <v>107.3125</v>
      </c>
      <c r="I37" s="62">
        <f t="shared" si="3"/>
        <v>107.0625</v>
      </c>
      <c r="J37" s="63">
        <f t="shared" si="1"/>
        <v>-0.25</v>
      </c>
      <c r="L37" s="61">
        <f t="shared" si="2"/>
        <v>0.25</v>
      </c>
      <c r="M37" s="63">
        <f t="shared" si="2"/>
        <v>0.25</v>
      </c>
    </row>
    <row r="38" spans="1:13" ht="15.75" x14ac:dyDescent="0.25">
      <c r="A38" s="161">
        <v>9.75</v>
      </c>
      <c r="B38" s="57">
        <v>107.5625</v>
      </c>
      <c r="C38" s="59">
        <v>107.3125</v>
      </c>
      <c r="E38" s="162"/>
      <c r="F38" s="162"/>
      <c r="H38" s="61">
        <f t="shared" si="3"/>
        <v>107.5625</v>
      </c>
      <c r="I38" s="62">
        <f t="shared" si="3"/>
        <v>107.3125</v>
      </c>
      <c r="J38" s="63">
        <f t="shared" si="1"/>
        <v>-0.25</v>
      </c>
      <c r="L38" s="61">
        <f t="shared" si="2"/>
        <v>0.25</v>
      </c>
      <c r="M38" s="63">
        <f t="shared" si="2"/>
        <v>0.25</v>
      </c>
    </row>
    <row r="39" spans="1:13" ht="15.75" x14ac:dyDescent="0.25">
      <c r="A39" s="161">
        <v>9.875</v>
      </c>
      <c r="B39" s="57">
        <v>107.8125</v>
      </c>
      <c r="C39" s="59">
        <v>107.5625</v>
      </c>
      <c r="E39" s="162"/>
      <c r="F39" s="162"/>
      <c r="H39" s="61">
        <f t="shared" si="3"/>
        <v>107.8125</v>
      </c>
      <c r="I39" s="62">
        <f t="shared" si="3"/>
        <v>107.5625</v>
      </c>
      <c r="J39" s="63">
        <f t="shared" si="1"/>
        <v>-0.25</v>
      </c>
      <c r="L39" s="61">
        <f t="shared" si="2"/>
        <v>0.25</v>
      </c>
      <c r="M39" s="63">
        <f t="shared" si="2"/>
        <v>0.25</v>
      </c>
    </row>
    <row r="40" spans="1:13" ht="15.75" x14ac:dyDescent="0.25">
      <c r="A40" s="161">
        <v>10</v>
      </c>
      <c r="B40" s="57">
        <v>108.0625</v>
      </c>
      <c r="C40" s="59">
        <v>107.8125</v>
      </c>
      <c r="E40" s="162"/>
      <c r="F40" s="162"/>
      <c r="H40" s="61">
        <f t="shared" si="3"/>
        <v>108.0625</v>
      </c>
      <c r="I40" s="62">
        <f t="shared" si="3"/>
        <v>107.8125</v>
      </c>
      <c r="J40" s="63">
        <f t="shared" si="1"/>
        <v>-0.25</v>
      </c>
      <c r="L40" s="61">
        <f t="shared" si="2"/>
        <v>0.25</v>
      </c>
      <c r="M40" s="63">
        <f t="shared" si="2"/>
        <v>0.25</v>
      </c>
    </row>
    <row r="41" spans="1:13" ht="15.75" x14ac:dyDescent="0.25">
      <c r="A41" s="161">
        <v>10.125</v>
      </c>
      <c r="B41" s="57">
        <v>108.3125</v>
      </c>
      <c r="C41" s="59">
        <v>108.0625</v>
      </c>
      <c r="E41" s="162"/>
      <c r="F41" s="162"/>
      <c r="H41" s="61">
        <f t="shared" si="3"/>
        <v>108.3125</v>
      </c>
      <c r="I41" s="62">
        <f t="shared" si="3"/>
        <v>108.0625</v>
      </c>
      <c r="J41" s="63">
        <f t="shared" si="1"/>
        <v>-0.25</v>
      </c>
      <c r="L41" s="61">
        <f t="shared" si="2"/>
        <v>0.25</v>
      </c>
      <c r="M41" s="63">
        <f t="shared" si="2"/>
        <v>0.25</v>
      </c>
    </row>
    <row r="42" spans="1:13" ht="15.75" x14ac:dyDescent="0.25">
      <c r="A42" s="161">
        <v>10.25</v>
      </c>
      <c r="B42" s="57">
        <v>108.5625</v>
      </c>
      <c r="C42" s="59">
        <v>108.3125</v>
      </c>
      <c r="E42" s="162"/>
      <c r="F42" s="162"/>
      <c r="H42" s="61">
        <f t="shared" si="3"/>
        <v>108.5625</v>
      </c>
      <c r="I42" s="62">
        <f t="shared" si="3"/>
        <v>108.3125</v>
      </c>
      <c r="J42" s="63">
        <f t="shared" si="1"/>
        <v>-0.25</v>
      </c>
      <c r="L42" s="61">
        <f t="shared" si="2"/>
        <v>0.25</v>
      </c>
      <c r="M42" s="63">
        <f t="shared" si="2"/>
        <v>0.25</v>
      </c>
    </row>
    <row r="43" spans="1:13" ht="15.75" x14ac:dyDescent="0.25">
      <c r="A43" s="161">
        <v>10.375</v>
      </c>
      <c r="B43" s="57">
        <v>108.8125</v>
      </c>
      <c r="C43" s="59">
        <v>108.5625</v>
      </c>
      <c r="E43" s="162"/>
      <c r="F43" s="162"/>
      <c r="H43" s="61">
        <f t="shared" si="3"/>
        <v>108.8125</v>
      </c>
      <c r="I43" s="62">
        <f t="shared" si="3"/>
        <v>108.5625</v>
      </c>
      <c r="J43" s="63">
        <f t="shared" si="1"/>
        <v>-0.25</v>
      </c>
      <c r="L43" s="61">
        <f t="shared" si="2"/>
        <v>0.25</v>
      </c>
      <c r="M43" s="63">
        <f t="shared" si="2"/>
        <v>0.25</v>
      </c>
    </row>
    <row r="44" spans="1:13" ht="16.5" thickBot="1" x14ac:dyDescent="0.3">
      <c r="A44" s="164">
        <v>10.5</v>
      </c>
      <c r="B44" s="57">
        <v>109.0625</v>
      </c>
      <c r="C44" s="68">
        <v>108.8125</v>
      </c>
      <c r="E44" s="162"/>
      <c r="F44" s="162"/>
      <c r="H44" s="61">
        <f t="shared" si="3"/>
        <v>109.0625</v>
      </c>
      <c r="I44" s="62">
        <f t="shared" si="3"/>
        <v>108.8125</v>
      </c>
      <c r="J44" s="63">
        <f t="shared" si="1"/>
        <v>-0.25</v>
      </c>
      <c r="L44" s="61">
        <f t="shared" si="2"/>
        <v>0.25</v>
      </c>
      <c r="M44" s="63">
        <f t="shared" si="2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375D-9E03-4AF1-A9F3-95F16AF9E64C}">
  <sheetPr published="0" codeName="Sheet5">
    <tabColor rgb="FF0070C0"/>
    <pageSetUpPr fitToPage="1"/>
  </sheetPr>
  <dimension ref="B1:Y65"/>
  <sheetViews>
    <sheetView view="pageBreakPreview" zoomScale="70" zoomScaleNormal="90" zoomScaleSheetLayoutView="70" workbookViewId="0">
      <selection activeCell="B5" sqref="B5:D5"/>
    </sheetView>
  </sheetViews>
  <sheetFormatPr defaultColWidth="8.85546875" defaultRowHeight="15" x14ac:dyDescent="0.25"/>
  <cols>
    <col min="1" max="1" width="2.5703125" customWidth="1"/>
    <col min="2" max="2" width="21.7109375" style="43" customWidth="1"/>
    <col min="3" max="3" width="16" style="43" bestFit="1" customWidth="1"/>
    <col min="4" max="4" width="19.7109375" style="43" customWidth="1"/>
    <col min="5" max="5" width="13.57031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165"/>
      <c r="D1" s="165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2:24" ht="14.45" customHeight="1" x14ac:dyDescent="0.25">
      <c r="B2" s="724" t="s">
        <v>387</v>
      </c>
      <c r="C2" s="725"/>
      <c r="D2" s="725"/>
      <c r="E2" s="167"/>
      <c r="F2" s="321" t="s">
        <v>343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7"/>
      <c r="R2" s="48"/>
      <c r="S2" s="48"/>
      <c r="T2" s="48"/>
      <c r="U2" s="48"/>
      <c r="V2" s="48"/>
      <c r="W2" s="48"/>
      <c r="X2" s="65"/>
    </row>
    <row r="3" spans="2:24" ht="15" customHeight="1" x14ac:dyDescent="0.25">
      <c r="B3" s="726"/>
      <c r="C3" s="727"/>
      <c r="D3" s="727"/>
      <c r="E3" s="169"/>
      <c r="F3" s="325" t="s">
        <v>359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170"/>
      <c r="X3" s="163"/>
    </row>
    <row r="4" spans="2:24" ht="14.45" customHeight="1" x14ac:dyDescent="0.25">
      <c r="B4" s="38" t="s">
        <v>149</v>
      </c>
      <c r="C4" s="37"/>
      <c r="D4" s="311">
        <v>45692</v>
      </c>
      <c r="E4" s="169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170"/>
      <c r="X4" s="163"/>
    </row>
    <row r="5" spans="2:24" ht="15" customHeight="1" x14ac:dyDescent="0.25">
      <c r="B5" s="728" t="s">
        <v>150</v>
      </c>
      <c r="C5" s="729"/>
      <c r="D5" s="730"/>
      <c r="E5" s="731" t="s">
        <v>151</v>
      </c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1"/>
      <c r="R5" s="690"/>
      <c r="S5" s="690"/>
      <c r="T5" s="690"/>
      <c r="U5" s="690"/>
      <c r="V5" s="690"/>
      <c r="W5" s="690"/>
      <c r="X5" s="691"/>
    </row>
    <row r="6" spans="2:24" ht="15.75" x14ac:dyDescent="0.25">
      <c r="B6" s="7" t="s">
        <v>2</v>
      </c>
      <c r="C6" s="171" t="s">
        <v>69</v>
      </c>
      <c r="D6" s="171" t="s">
        <v>70</v>
      </c>
      <c r="E6" s="170"/>
      <c r="F6" s="721" t="s">
        <v>152</v>
      </c>
      <c r="G6" s="721"/>
      <c r="H6" s="732"/>
      <c r="I6" s="732"/>
      <c r="J6" s="172" t="s">
        <v>153</v>
      </c>
      <c r="K6" s="172">
        <v>0.55000000000000004</v>
      </c>
      <c r="L6" s="172">
        <v>0.6</v>
      </c>
      <c r="M6" s="172">
        <v>0.65</v>
      </c>
      <c r="N6" s="172">
        <v>0.70000000000000018</v>
      </c>
      <c r="O6" s="172">
        <v>0.75000000000000022</v>
      </c>
      <c r="P6" s="172">
        <v>0.80000000000000027</v>
      </c>
      <c r="Q6" s="172">
        <v>0.85</v>
      </c>
      <c r="R6" s="173"/>
      <c r="S6" s="173"/>
      <c r="T6" s="173"/>
      <c r="U6" s="173"/>
      <c r="V6" s="173"/>
      <c r="W6" s="173"/>
      <c r="X6" s="174"/>
    </row>
    <row r="7" spans="2:24" ht="15.6" customHeight="1" x14ac:dyDescent="0.25">
      <c r="B7" s="175">
        <f>'Investor DSCR Pricer'!A6-0.001</f>
        <v>5.9989999999999997</v>
      </c>
      <c r="C7" s="377" t="s">
        <v>212</v>
      </c>
      <c r="D7" s="176">
        <f>'Investor DSCR Pricer'!I6</f>
        <v>96.000799999999998</v>
      </c>
      <c r="E7" s="177"/>
      <c r="F7" s="606" t="s">
        <v>334</v>
      </c>
      <c r="G7" s="815"/>
      <c r="H7" s="343" t="s">
        <v>75</v>
      </c>
      <c r="I7" s="359"/>
      <c r="J7" s="360">
        <v>0.25</v>
      </c>
      <c r="K7" s="345">
        <v>0.25</v>
      </c>
      <c r="L7" s="345">
        <v>0.125</v>
      </c>
      <c r="M7" s="357">
        <v>0</v>
      </c>
      <c r="N7" s="357">
        <v>-0.375</v>
      </c>
      <c r="O7" s="357">
        <v>-1.25</v>
      </c>
      <c r="P7" s="341">
        <v>-2.125</v>
      </c>
      <c r="Q7" s="341">
        <v>-4.125</v>
      </c>
      <c r="R7" s="690" t="s">
        <v>89</v>
      </c>
      <c r="S7" s="690"/>
      <c r="T7" s="690"/>
      <c r="U7" s="690"/>
      <c r="V7" s="690"/>
      <c r="W7" s="690"/>
      <c r="X7" s="691"/>
    </row>
    <row r="8" spans="2:24" x14ac:dyDescent="0.25">
      <c r="B8" s="175">
        <f>'Investor DSCR Pricer'!A7-0.001</f>
        <v>6.1239999999999997</v>
      </c>
      <c r="C8" s="377" t="s">
        <v>212</v>
      </c>
      <c r="D8" s="176">
        <f>'Investor DSCR Pricer'!I7</f>
        <v>96.688299999999998</v>
      </c>
      <c r="E8" s="179"/>
      <c r="F8" s="606"/>
      <c r="G8" s="815"/>
      <c r="H8" s="343" t="s">
        <v>16</v>
      </c>
      <c r="I8" s="359"/>
      <c r="J8" s="360">
        <v>0.25</v>
      </c>
      <c r="K8" s="345">
        <v>0.25</v>
      </c>
      <c r="L8" s="345">
        <v>0.125</v>
      </c>
      <c r="M8" s="357">
        <v>-0.125</v>
      </c>
      <c r="N8" s="345">
        <v>-0.5</v>
      </c>
      <c r="O8" s="345">
        <v>-1.375</v>
      </c>
      <c r="P8" s="357">
        <v>-2.625</v>
      </c>
      <c r="Q8" s="357">
        <v>-4.5</v>
      </c>
      <c r="R8" s="690" t="s">
        <v>35</v>
      </c>
      <c r="S8" s="690"/>
      <c r="T8" s="690"/>
      <c r="U8" s="690"/>
      <c r="V8" s="690"/>
      <c r="W8" s="690"/>
      <c r="X8" s="691"/>
    </row>
    <row r="9" spans="2:24" ht="15.6" customHeight="1" x14ac:dyDescent="0.25">
      <c r="B9" s="175">
        <f>'Investor DSCR Pricer'!A8-0.001</f>
        <v>6.2489999999999997</v>
      </c>
      <c r="C9" s="377" t="s">
        <v>212</v>
      </c>
      <c r="D9" s="176">
        <f>'Investor DSCR Pricer'!I8</f>
        <v>97.375799999999998</v>
      </c>
      <c r="E9" s="179"/>
      <c r="F9" s="606"/>
      <c r="G9" s="815"/>
      <c r="H9" s="343" t="s">
        <v>18</v>
      </c>
      <c r="I9" s="359"/>
      <c r="J9" s="360">
        <v>0.125</v>
      </c>
      <c r="K9" s="345">
        <v>0.125</v>
      </c>
      <c r="L9" s="345">
        <v>0.125</v>
      </c>
      <c r="M9" s="357">
        <v>-0.25</v>
      </c>
      <c r="N9" s="345">
        <v>-0.625</v>
      </c>
      <c r="O9" s="345">
        <v>-1.5</v>
      </c>
      <c r="P9" s="9">
        <v>-2.75</v>
      </c>
      <c r="Q9" s="357">
        <v>-4.625</v>
      </c>
      <c r="R9" s="690" t="s">
        <v>154</v>
      </c>
      <c r="S9" s="690"/>
      <c r="T9" s="690"/>
      <c r="U9" s="690"/>
      <c r="V9" s="690"/>
      <c r="W9" s="690"/>
      <c r="X9" s="691"/>
    </row>
    <row r="10" spans="2:24" x14ac:dyDescent="0.25">
      <c r="B10" s="175">
        <f>'Investor DSCR Pricer'!A9-0.001</f>
        <v>6.3739999999999997</v>
      </c>
      <c r="C10" s="377" t="s">
        <v>212</v>
      </c>
      <c r="D10" s="176">
        <f>'Investor DSCR Pricer'!I9</f>
        <v>98.000799999999998</v>
      </c>
      <c r="E10" s="179"/>
      <c r="F10" s="606"/>
      <c r="G10" s="815"/>
      <c r="H10" s="362" t="s">
        <v>364</v>
      </c>
      <c r="I10" s="363"/>
      <c r="J10" s="360">
        <v>0</v>
      </c>
      <c r="K10" s="345">
        <v>-0.25</v>
      </c>
      <c r="L10" s="345">
        <v>-0.5</v>
      </c>
      <c r="M10" s="357">
        <v>-0.875</v>
      </c>
      <c r="N10" s="345">
        <v>-1.125</v>
      </c>
      <c r="O10" s="344">
        <v>-2.625</v>
      </c>
      <c r="P10" s="361" t="s">
        <v>12</v>
      </c>
      <c r="Q10" s="361" t="s">
        <v>12</v>
      </c>
      <c r="R10" s="690" t="s">
        <v>393</v>
      </c>
      <c r="S10" s="690"/>
      <c r="T10" s="690"/>
      <c r="U10" s="690"/>
      <c r="V10" s="690"/>
      <c r="W10" s="690"/>
      <c r="X10" s="691"/>
    </row>
    <row r="11" spans="2:24" x14ac:dyDescent="0.25">
      <c r="B11" s="175">
        <f>'Investor DSCR Pricer'!A10-0.001</f>
        <v>6.4989999999999997</v>
      </c>
      <c r="C11" s="377" t="s">
        <v>212</v>
      </c>
      <c r="D11" s="176">
        <f>'Investor DSCR Pricer'!I10</f>
        <v>98.625799999999998</v>
      </c>
      <c r="E11" s="177"/>
      <c r="F11" s="606"/>
      <c r="G11" s="815"/>
      <c r="H11" s="343" t="s">
        <v>22</v>
      </c>
      <c r="I11" s="359"/>
      <c r="J11" s="378">
        <v>-0.5</v>
      </c>
      <c r="K11" s="357">
        <v>-0.75</v>
      </c>
      <c r="L11" s="357">
        <v>-0.875</v>
      </c>
      <c r="M11" s="357">
        <v>-1.625</v>
      </c>
      <c r="N11" s="345">
        <v>-2.5</v>
      </c>
      <c r="O11" s="345">
        <v>-3</v>
      </c>
      <c r="P11" s="347" t="s">
        <v>12</v>
      </c>
      <c r="Q11" s="347" t="s">
        <v>12</v>
      </c>
      <c r="R11" s="690" t="s">
        <v>38</v>
      </c>
      <c r="S11" s="690"/>
      <c r="T11" s="690"/>
      <c r="U11" s="690"/>
      <c r="V11" s="690"/>
      <c r="W11" s="690"/>
      <c r="X11" s="691"/>
    </row>
    <row r="12" spans="2:24" x14ac:dyDescent="0.25">
      <c r="B12" s="175">
        <f>'Investor DSCR Pricer'!A11-0.001</f>
        <v>6.6239999999999997</v>
      </c>
      <c r="C12" s="377" t="s">
        <v>212</v>
      </c>
      <c r="D12" s="176">
        <f>'Investor DSCR Pricer'!I11</f>
        <v>99.188299999999998</v>
      </c>
      <c r="E12" s="179"/>
      <c r="F12" s="606"/>
      <c r="G12" s="815"/>
      <c r="H12" s="343" t="s">
        <v>24</v>
      </c>
      <c r="I12" s="359"/>
      <c r="J12" s="378">
        <v>-0.75</v>
      </c>
      <c r="K12" s="357">
        <v>-1.125</v>
      </c>
      <c r="L12" s="357">
        <v>-1.5</v>
      </c>
      <c r="M12" s="357">
        <v>-2.25</v>
      </c>
      <c r="N12" s="345">
        <v>-3.125</v>
      </c>
      <c r="O12" s="379" t="s">
        <v>12</v>
      </c>
      <c r="P12" s="347" t="s">
        <v>12</v>
      </c>
      <c r="Q12" s="347" t="s">
        <v>12</v>
      </c>
      <c r="R12" s="813" t="s">
        <v>41</v>
      </c>
      <c r="S12" s="813"/>
      <c r="T12" s="813"/>
      <c r="U12" s="813"/>
      <c r="V12" s="813"/>
      <c r="W12" s="813"/>
      <c r="X12" s="814"/>
    </row>
    <row r="13" spans="2:24" x14ac:dyDescent="0.25">
      <c r="B13" s="175">
        <f>'Investor DSCR Pricer'!A12-0.001</f>
        <v>6.7489999999999997</v>
      </c>
      <c r="C13" s="377" t="s">
        <v>212</v>
      </c>
      <c r="D13" s="176">
        <f>'Investor DSCR Pricer'!I12</f>
        <v>99.750799999999998</v>
      </c>
      <c r="E13" s="179"/>
      <c r="F13" s="606"/>
      <c r="G13" s="815"/>
      <c r="H13" s="343" t="s">
        <v>79</v>
      </c>
      <c r="I13" s="359"/>
      <c r="J13" s="380">
        <v>-2.5</v>
      </c>
      <c r="K13" s="381">
        <v>-2.875</v>
      </c>
      <c r="L13" s="381">
        <v>-3.5</v>
      </c>
      <c r="M13" s="381">
        <v>-4.375</v>
      </c>
      <c r="N13" s="382" t="s">
        <v>12</v>
      </c>
      <c r="O13" s="347" t="s">
        <v>12</v>
      </c>
      <c r="P13" s="347" t="s">
        <v>12</v>
      </c>
      <c r="Q13" s="347" t="s">
        <v>12</v>
      </c>
      <c r="R13" s="690" t="s">
        <v>97</v>
      </c>
      <c r="S13" s="690"/>
      <c r="T13" s="690"/>
      <c r="U13" s="690"/>
      <c r="V13" s="690"/>
      <c r="W13" s="690"/>
      <c r="X13" s="691"/>
    </row>
    <row r="14" spans="2:24" x14ac:dyDescent="0.25">
      <c r="B14" s="175">
        <f>'Investor DSCR Pricer'!A13-0.001</f>
        <v>6.8739999999999997</v>
      </c>
      <c r="C14" s="377" t="s">
        <v>212</v>
      </c>
      <c r="D14" s="176">
        <f>'Investor DSCR Pricer'!I13</f>
        <v>100.3133</v>
      </c>
      <c r="E14" s="179"/>
      <c r="F14" s="606"/>
      <c r="G14" s="815"/>
      <c r="H14" s="343" t="s">
        <v>155</v>
      </c>
      <c r="I14" s="359"/>
      <c r="J14" s="383" t="s">
        <v>12</v>
      </c>
      <c r="K14" s="347" t="s">
        <v>12</v>
      </c>
      <c r="L14" s="347" t="s">
        <v>12</v>
      </c>
      <c r="M14" s="347" t="s">
        <v>12</v>
      </c>
      <c r="N14" s="347" t="s">
        <v>12</v>
      </c>
      <c r="O14" s="347" t="s">
        <v>12</v>
      </c>
      <c r="P14" s="347" t="s">
        <v>12</v>
      </c>
      <c r="Q14" s="347" t="s">
        <v>12</v>
      </c>
      <c r="R14" s="690" t="s">
        <v>47</v>
      </c>
      <c r="S14" s="690"/>
      <c r="T14" s="690"/>
      <c r="U14" s="690"/>
      <c r="V14" s="690"/>
      <c r="W14" s="690"/>
      <c r="X14" s="691"/>
    </row>
    <row r="15" spans="2:24" x14ac:dyDescent="0.25">
      <c r="B15" s="175">
        <f>'Investor DSCR Pricer'!A14-0.001</f>
        <v>6.9989999999999997</v>
      </c>
      <c r="C15" s="377" t="s">
        <v>212</v>
      </c>
      <c r="D15" s="176">
        <f>'Investor DSCR Pricer'!I14</f>
        <v>100.8133</v>
      </c>
      <c r="E15" s="179"/>
      <c r="F15" s="606"/>
      <c r="G15" s="815"/>
      <c r="H15" s="362" t="s">
        <v>156</v>
      </c>
      <c r="I15" s="363"/>
      <c r="J15" s="383" t="s">
        <v>12</v>
      </c>
      <c r="K15" s="347" t="s">
        <v>12</v>
      </c>
      <c r="L15" s="347" t="s">
        <v>12</v>
      </c>
      <c r="M15" s="347" t="s">
        <v>12</v>
      </c>
      <c r="N15" s="347" t="s">
        <v>12</v>
      </c>
      <c r="O15" s="347" t="s">
        <v>12</v>
      </c>
      <c r="P15" s="347" t="s">
        <v>12</v>
      </c>
      <c r="Q15" s="347" t="s">
        <v>12</v>
      </c>
      <c r="R15" s="813" t="s">
        <v>49</v>
      </c>
      <c r="S15" s="813"/>
      <c r="T15" s="813"/>
      <c r="U15" s="813"/>
      <c r="V15" s="813"/>
      <c r="W15" s="813"/>
      <c r="X15" s="814"/>
    </row>
    <row r="16" spans="2:24" ht="15" customHeight="1" x14ac:dyDescent="0.25">
      <c r="B16" s="175">
        <f>'Investor DSCR Pricer'!A15-0.001</f>
        <v>7.1239999999999997</v>
      </c>
      <c r="C16" s="377" t="s">
        <v>212</v>
      </c>
      <c r="D16" s="176">
        <f>'Investor DSCR Pricer'!I15</f>
        <v>101.3133</v>
      </c>
      <c r="E16" s="179"/>
      <c r="F16" s="720"/>
      <c r="G16" s="720"/>
      <c r="H16" s="721"/>
      <c r="I16" s="721"/>
      <c r="J16" s="184" t="s">
        <v>153</v>
      </c>
      <c r="K16" s="184">
        <v>0.55000000000000004</v>
      </c>
      <c r="L16" s="184">
        <v>0.60000000000000009</v>
      </c>
      <c r="M16" s="184">
        <v>0.65000000000000013</v>
      </c>
      <c r="N16" s="184">
        <v>0.70000000000000018</v>
      </c>
      <c r="O16" s="184">
        <v>0.75000000000000022</v>
      </c>
      <c r="P16" s="184">
        <v>0.80000000000000027</v>
      </c>
      <c r="Q16" s="184">
        <v>0.85</v>
      </c>
      <c r="R16" s="690" t="s">
        <v>366</v>
      </c>
      <c r="S16" s="690"/>
      <c r="T16" s="690"/>
      <c r="U16" s="690"/>
      <c r="V16" s="690"/>
      <c r="W16" s="690"/>
      <c r="X16" s="691"/>
    </row>
    <row r="17" spans="2:24" x14ac:dyDescent="0.25">
      <c r="B17" s="175">
        <f>'Investor DSCR Pricer'!A16-0.001</f>
        <v>7.2489999999999997</v>
      </c>
      <c r="C17" s="377" t="s">
        <v>212</v>
      </c>
      <c r="D17" s="176">
        <f>'Investor DSCR Pricer'!I16</f>
        <v>101.7508</v>
      </c>
      <c r="E17" s="179"/>
      <c r="F17" s="722" t="s">
        <v>157</v>
      </c>
      <c r="G17" s="723"/>
      <c r="H17" s="723"/>
      <c r="I17" s="723"/>
      <c r="J17" s="723"/>
      <c r="K17" s="723"/>
      <c r="L17" s="723"/>
      <c r="M17" s="723"/>
      <c r="N17" s="723"/>
      <c r="O17" s="723"/>
      <c r="P17" s="723"/>
      <c r="Q17" s="723"/>
      <c r="R17" s="813" t="s">
        <v>52</v>
      </c>
      <c r="S17" s="813"/>
      <c r="T17" s="813"/>
      <c r="U17" s="813"/>
      <c r="V17" s="813"/>
      <c r="W17" s="813"/>
      <c r="X17" s="814"/>
    </row>
    <row r="18" spans="2:24" ht="15" customHeight="1" x14ac:dyDescent="0.25">
      <c r="B18" s="175">
        <f>'Investor DSCR Pricer'!A17-0.001</f>
        <v>7.3739999999999997</v>
      </c>
      <c r="C18" s="377" t="s">
        <v>212</v>
      </c>
      <c r="D18" s="176">
        <f>'Investor DSCR Pricer'!I17</f>
        <v>102.1883</v>
      </c>
      <c r="E18" s="179"/>
      <c r="F18" s="606" t="s">
        <v>158</v>
      </c>
      <c r="G18" s="606"/>
      <c r="H18" s="415" t="s">
        <v>391</v>
      </c>
      <c r="I18" s="416"/>
      <c r="J18" s="145">
        <v>-2</v>
      </c>
      <c r="K18" s="145">
        <v>-2.25</v>
      </c>
      <c r="L18" s="145">
        <v>-2.375</v>
      </c>
      <c r="M18" s="145">
        <v>-2.625</v>
      </c>
      <c r="N18" s="145">
        <v>-2.875</v>
      </c>
      <c r="O18" s="145">
        <v>-3.125</v>
      </c>
      <c r="P18" s="185" t="s">
        <v>12</v>
      </c>
      <c r="Q18" s="182" t="s">
        <v>12</v>
      </c>
      <c r="R18" s="690" t="s">
        <v>106</v>
      </c>
      <c r="S18" s="690"/>
      <c r="T18" s="690"/>
      <c r="U18" s="690"/>
      <c r="V18" s="690"/>
      <c r="W18" s="690"/>
      <c r="X18" s="691"/>
    </row>
    <row r="19" spans="2:24" ht="15" customHeight="1" x14ac:dyDescent="0.25">
      <c r="B19" s="175">
        <f>'Investor DSCR Pricer'!A18-0.001</f>
        <v>7.4989999999999997</v>
      </c>
      <c r="C19" s="377" t="s">
        <v>212</v>
      </c>
      <c r="D19" s="176">
        <f>'Investor DSCR Pricer'!I18</f>
        <v>102.5633</v>
      </c>
      <c r="E19" s="179"/>
      <c r="F19" s="606"/>
      <c r="G19" s="606"/>
      <c r="H19" s="417" t="s">
        <v>279</v>
      </c>
      <c r="I19" s="418"/>
      <c r="J19" s="145">
        <v>-1.625</v>
      </c>
      <c r="K19" s="145">
        <v>-1.625</v>
      </c>
      <c r="L19" s="145">
        <v>-1.875</v>
      </c>
      <c r="M19" s="145">
        <v>-1.875</v>
      </c>
      <c r="N19" s="145">
        <v>-1.875</v>
      </c>
      <c r="O19" s="145">
        <v>-2.75</v>
      </c>
      <c r="P19" s="185" t="s">
        <v>12</v>
      </c>
      <c r="Q19" s="182" t="s">
        <v>12</v>
      </c>
      <c r="R19" s="710" t="s">
        <v>159</v>
      </c>
      <c r="S19" s="710"/>
      <c r="T19" s="710"/>
      <c r="U19" s="710"/>
      <c r="V19" s="710"/>
      <c r="W19" s="710"/>
      <c r="X19" s="711"/>
    </row>
    <row r="20" spans="2:24" ht="15" customHeight="1" x14ac:dyDescent="0.25">
      <c r="B20" s="175">
        <f>'Investor DSCR Pricer'!A19-0.001</f>
        <v>7.6239999999999997</v>
      </c>
      <c r="C20" s="377" t="s">
        <v>212</v>
      </c>
      <c r="D20" s="176">
        <f>'Investor DSCR Pricer'!I19</f>
        <v>102.9383</v>
      </c>
      <c r="E20" s="179"/>
      <c r="F20" s="606"/>
      <c r="G20" s="606"/>
      <c r="H20" s="417" t="s">
        <v>374</v>
      </c>
      <c r="I20" s="418"/>
      <c r="J20" s="421">
        <v>0</v>
      </c>
      <c r="K20" s="421">
        <v>0</v>
      </c>
      <c r="L20" s="421">
        <v>0</v>
      </c>
      <c r="M20" s="421">
        <v>-0.25</v>
      </c>
      <c r="N20" s="421">
        <v>-0.25</v>
      </c>
      <c r="O20" s="421">
        <v>-0.25</v>
      </c>
      <c r="P20" s="421">
        <v>-0.25</v>
      </c>
      <c r="Q20" s="422">
        <v>0</v>
      </c>
      <c r="R20" s="710" t="s">
        <v>363</v>
      </c>
      <c r="S20" s="710"/>
      <c r="T20" s="710"/>
      <c r="U20" s="710"/>
      <c r="V20" s="710"/>
      <c r="W20" s="710"/>
      <c r="X20" s="711"/>
    </row>
    <row r="21" spans="2:24" ht="15" customHeight="1" x14ac:dyDescent="0.25">
      <c r="B21" s="175">
        <f>'Investor DSCR Pricer'!A20-0.001</f>
        <v>7.7489999999999997</v>
      </c>
      <c r="C21" s="377" t="s">
        <v>212</v>
      </c>
      <c r="D21" s="176">
        <f>'Investor DSCR Pricer'!I20</f>
        <v>103.3133</v>
      </c>
      <c r="E21" s="179"/>
      <c r="F21" s="606"/>
      <c r="G21" s="606"/>
      <c r="H21" s="419" t="s">
        <v>375</v>
      </c>
      <c r="I21" s="420"/>
      <c r="J21" s="145">
        <v>0.25</v>
      </c>
      <c r="K21" s="145">
        <v>0.25</v>
      </c>
      <c r="L21" s="145">
        <v>0.25</v>
      </c>
      <c r="M21" s="145">
        <v>0.25</v>
      </c>
      <c r="N21" s="145">
        <v>0.25</v>
      </c>
      <c r="O21" s="145">
        <v>0.25</v>
      </c>
      <c r="P21" s="145">
        <v>0.25</v>
      </c>
      <c r="Q21" s="103">
        <v>0</v>
      </c>
      <c r="R21" s="712" t="s">
        <v>160</v>
      </c>
      <c r="S21" s="712"/>
      <c r="T21" s="712"/>
      <c r="U21" s="712"/>
      <c r="V21" s="712"/>
      <c r="W21" s="712"/>
      <c r="X21" s="713"/>
    </row>
    <row r="22" spans="2:24" ht="15" customHeight="1" x14ac:dyDescent="0.25">
      <c r="B22" s="175">
        <f>'Investor DSCR Pricer'!A21-0.001</f>
        <v>7.8739999999999997</v>
      </c>
      <c r="C22" s="377" t="s">
        <v>212</v>
      </c>
      <c r="D22" s="176">
        <f>'Investor DSCR Pricer'!I21</f>
        <v>103.6258</v>
      </c>
      <c r="E22" s="179"/>
      <c r="F22" s="606"/>
      <c r="G22" s="606"/>
      <c r="H22" s="419" t="s">
        <v>161</v>
      </c>
      <c r="I22" s="420"/>
      <c r="J22" s="120">
        <v>-3.5</v>
      </c>
      <c r="K22" s="120">
        <v>-3.5</v>
      </c>
      <c r="L22" s="120">
        <v>-3.75</v>
      </c>
      <c r="M22" s="120">
        <v>-3.875</v>
      </c>
      <c r="N22" s="120">
        <v>-4.25</v>
      </c>
      <c r="O22" s="185" t="s">
        <v>12</v>
      </c>
      <c r="P22" s="185" t="s">
        <v>12</v>
      </c>
      <c r="Q22" s="182" t="s">
        <v>12</v>
      </c>
      <c r="R22" s="750" t="s">
        <v>21</v>
      </c>
      <c r="S22" s="750"/>
      <c r="T22" s="750"/>
      <c r="U22" s="816">
        <v>6.25E-2</v>
      </c>
      <c r="V22" s="816"/>
      <c r="W22" s="816"/>
      <c r="X22" s="817"/>
    </row>
    <row r="23" spans="2:24" ht="15" customHeight="1" x14ac:dyDescent="0.25">
      <c r="B23" s="175">
        <f>'Investor DSCR Pricer'!A22-0.001</f>
        <v>7.9989999999999997</v>
      </c>
      <c r="C23" s="377" t="s">
        <v>212</v>
      </c>
      <c r="D23" s="176">
        <f>'Investor DSCR Pricer'!I22</f>
        <v>103.9383</v>
      </c>
      <c r="E23" s="179"/>
      <c r="F23" s="606" t="s">
        <v>162</v>
      </c>
      <c r="G23" s="606"/>
      <c r="H23" s="419" t="s">
        <v>376</v>
      </c>
      <c r="I23" s="420"/>
      <c r="J23" s="99">
        <v>-1.25</v>
      </c>
      <c r="K23" s="99">
        <v>-1.25</v>
      </c>
      <c r="L23" s="99">
        <v>-1.25</v>
      </c>
      <c r="M23" s="99">
        <v>-1.5</v>
      </c>
      <c r="N23" s="99">
        <v>-1.5</v>
      </c>
      <c r="O23" s="99">
        <v>-1.75</v>
      </c>
      <c r="P23" s="182" t="s">
        <v>12</v>
      </c>
      <c r="Q23" s="182" t="s">
        <v>12</v>
      </c>
      <c r="R23" s="750" t="s">
        <v>23</v>
      </c>
      <c r="S23" s="750"/>
      <c r="T23" s="750"/>
      <c r="U23" s="818">
        <v>0</v>
      </c>
      <c r="V23" s="818"/>
      <c r="W23" s="818"/>
      <c r="X23" s="819"/>
    </row>
    <row r="24" spans="2:24" ht="15" customHeight="1" x14ac:dyDescent="0.25">
      <c r="B24" s="175">
        <f>'Investor DSCR Pricer'!A23-0.001</f>
        <v>8.1240000000000006</v>
      </c>
      <c r="C24" s="377" t="s">
        <v>212</v>
      </c>
      <c r="D24" s="176">
        <f>'Investor DSCR Pricer'!I23</f>
        <v>104.2196</v>
      </c>
      <c r="E24" s="179"/>
      <c r="F24" s="658" t="s">
        <v>163</v>
      </c>
      <c r="G24" s="659"/>
      <c r="H24" s="659"/>
      <c r="I24" s="659"/>
      <c r="J24" s="659"/>
      <c r="K24" s="659"/>
      <c r="L24" s="659"/>
      <c r="M24" s="659"/>
      <c r="N24" s="659"/>
      <c r="O24" s="659"/>
      <c r="P24" s="659"/>
      <c r="Q24" s="660"/>
      <c r="R24" s="750" t="s">
        <v>25</v>
      </c>
      <c r="S24" s="750"/>
      <c r="T24" s="750"/>
      <c r="U24" s="761">
        <v>-0.125</v>
      </c>
      <c r="V24" s="761"/>
      <c r="W24" s="761"/>
      <c r="X24" s="762"/>
    </row>
    <row r="25" spans="2:24" ht="15" customHeight="1" x14ac:dyDescent="0.25">
      <c r="B25" s="175">
        <f>'Investor DSCR Pricer'!A24-0.001</f>
        <v>8.2490000000000006</v>
      </c>
      <c r="C25" s="377" t="s">
        <v>212</v>
      </c>
      <c r="D25" s="176">
        <f>'Investor DSCR Pricer'!I24</f>
        <v>104.5008</v>
      </c>
      <c r="E25" s="179"/>
      <c r="F25" s="607" t="s">
        <v>164</v>
      </c>
      <c r="G25" s="608"/>
      <c r="H25" s="355" t="s">
        <v>329</v>
      </c>
      <c r="I25" s="349"/>
      <c r="J25" s="9">
        <v>-0.25</v>
      </c>
      <c r="K25" s="9">
        <v>-0.25</v>
      </c>
      <c r="L25" s="9">
        <v>-0.25</v>
      </c>
      <c r="M25" s="9">
        <v>-0.625</v>
      </c>
      <c r="N25" s="344">
        <v>-0.625</v>
      </c>
      <c r="O25" s="344">
        <v>-0.625</v>
      </c>
      <c r="P25" s="358">
        <v>-0.75</v>
      </c>
      <c r="Q25" s="351" t="s">
        <v>12</v>
      </c>
      <c r="R25" s="692" t="s">
        <v>165</v>
      </c>
      <c r="S25" s="692"/>
      <c r="T25" s="693" t="s">
        <v>166</v>
      </c>
      <c r="U25" s="693"/>
      <c r="V25" s="693"/>
      <c r="W25" s="693"/>
      <c r="X25" s="694"/>
    </row>
    <row r="26" spans="2:24" x14ac:dyDescent="0.25">
      <c r="B26" s="175">
        <f>'Investor DSCR Pricer'!A25-0.001</f>
        <v>8.3740000000000006</v>
      </c>
      <c r="C26" s="377" t="s">
        <v>212</v>
      </c>
      <c r="D26" s="176">
        <f>'Investor DSCR Pricer'!I25</f>
        <v>104.7508</v>
      </c>
      <c r="E26" s="179"/>
      <c r="F26" s="609"/>
      <c r="G26" s="610"/>
      <c r="H26" s="355" t="s">
        <v>330</v>
      </c>
      <c r="I26" s="349"/>
      <c r="J26" s="9">
        <v>-0.375</v>
      </c>
      <c r="K26" s="9">
        <v>-0.375</v>
      </c>
      <c r="L26" s="9">
        <v>-0.375</v>
      </c>
      <c r="M26" s="9">
        <v>-0.75</v>
      </c>
      <c r="N26" s="344">
        <v>-0.75</v>
      </c>
      <c r="O26" s="344">
        <v>-0.75</v>
      </c>
      <c r="P26" s="358">
        <v>-0.875</v>
      </c>
      <c r="Q26" s="351" t="s">
        <v>12</v>
      </c>
      <c r="R26" s="640" t="s">
        <v>168</v>
      </c>
      <c r="S26" s="640"/>
      <c r="T26" s="695">
        <v>-0.25</v>
      </c>
      <c r="U26" s="695"/>
      <c r="V26" s="695"/>
      <c r="W26" s="695"/>
      <c r="X26" s="696"/>
    </row>
    <row r="27" spans="2:24" x14ac:dyDescent="0.25">
      <c r="B27" s="175">
        <f>'Investor DSCR Pricer'!A26-0.001</f>
        <v>8.4990000000000006</v>
      </c>
      <c r="C27" s="377" t="s">
        <v>212</v>
      </c>
      <c r="D27" s="176">
        <f>'Investor DSCR Pricer'!I26</f>
        <v>105.0008</v>
      </c>
      <c r="E27" s="179"/>
      <c r="F27" s="607" t="s">
        <v>90</v>
      </c>
      <c r="G27" s="608"/>
      <c r="H27" s="348" t="s">
        <v>167</v>
      </c>
      <c r="I27" s="349"/>
      <c r="J27" s="346">
        <v>-1.25</v>
      </c>
      <c r="K27" s="346">
        <v>-1.25</v>
      </c>
      <c r="L27" s="346">
        <v>-1.25</v>
      </c>
      <c r="M27" s="346">
        <v>-1.25</v>
      </c>
      <c r="N27" s="447">
        <v>-1.25</v>
      </c>
      <c r="O27" s="354" t="s">
        <v>12</v>
      </c>
      <c r="P27" s="354" t="s">
        <v>12</v>
      </c>
      <c r="Q27" s="351" t="s">
        <v>12</v>
      </c>
      <c r="R27" s="640" t="s">
        <v>21</v>
      </c>
      <c r="S27" s="640"/>
      <c r="T27" s="697">
        <v>-0.375</v>
      </c>
      <c r="U27" s="697"/>
      <c r="V27" s="697"/>
      <c r="W27" s="697"/>
      <c r="X27" s="698"/>
    </row>
    <row r="28" spans="2:24" x14ac:dyDescent="0.25">
      <c r="B28" s="175">
        <f>'Investor DSCR Pricer'!A27-0.001</f>
        <v>8.6240000000000006</v>
      </c>
      <c r="C28" s="377" t="s">
        <v>212</v>
      </c>
      <c r="D28" s="176">
        <f>'Investor DSCR Pricer'!I27</f>
        <v>105.2508</v>
      </c>
      <c r="E28" s="179"/>
      <c r="F28" s="668"/>
      <c r="G28" s="669"/>
      <c r="H28" s="348" t="s">
        <v>93</v>
      </c>
      <c r="I28" s="349"/>
      <c r="J28" s="346">
        <v>-1</v>
      </c>
      <c r="K28" s="346">
        <v>-1</v>
      </c>
      <c r="L28" s="346">
        <v>-1</v>
      </c>
      <c r="M28" s="346">
        <v>-1</v>
      </c>
      <c r="N28" s="346">
        <v>-1</v>
      </c>
      <c r="O28" s="346">
        <v>-1.375</v>
      </c>
      <c r="P28" s="346">
        <v>-1.75</v>
      </c>
      <c r="Q28" s="351" t="s">
        <v>12</v>
      </c>
      <c r="R28" s="640" t="s">
        <v>28</v>
      </c>
      <c r="S28" s="640"/>
      <c r="T28" s="646">
        <v>-0.25</v>
      </c>
      <c r="U28" s="646"/>
      <c r="V28" s="646"/>
      <c r="W28" s="646"/>
      <c r="X28" s="647"/>
    </row>
    <row r="29" spans="2:24" x14ac:dyDescent="0.25">
      <c r="B29" s="175">
        <f>'Investor DSCR Pricer'!A28-0.001</f>
        <v>8.7490000000000006</v>
      </c>
      <c r="C29" s="377" t="s">
        <v>212</v>
      </c>
      <c r="D29" s="176">
        <f>'Investor DSCR Pricer'!I28</f>
        <v>105.5008</v>
      </c>
      <c r="E29" s="179"/>
      <c r="F29" s="668"/>
      <c r="G29" s="669"/>
      <c r="H29" s="348" t="s">
        <v>94</v>
      </c>
      <c r="I29" s="349"/>
      <c r="J29" s="345">
        <v>0.125</v>
      </c>
      <c r="K29" s="345">
        <v>0.125</v>
      </c>
      <c r="L29" s="345">
        <v>0.125</v>
      </c>
      <c r="M29" s="345">
        <v>0.125</v>
      </c>
      <c r="N29" s="345">
        <v>0.125</v>
      </c>
      <c r="O29" s="345">
        <v>-0.25</v>
      </c>
      <c r="P29" s="346">
        <v>-0.625</v>
      </c>
      <c r="Q29" s="384">
        <v>-0.875</v>
      </c>
      <c r="R29" s="640" t="s">
        <v>169</v>
      </c>
      <c r="S29" s="640"/>
      <c r="T29" s="646" t="s">
        <v>25</v>
      </c>
      <c r="U29" s="646"/>
      <c r="V29" s="646"/>
      <c r="W29" s="646"/>
      <c r="X29" s="647"/>
    </row>
    <row r="30" spans="2:24" x14ac:dyDescent="0.25">
      <c r="B30" s="175">
        <f>'Investor DSCR Pricer'!A29-0.001</f>
        <v>8.8740000000000006</v>
      </c>
      <c r="C30" s="377" t="s">
        <v>212</v>
      </c>
      <c r="D30" s="176">
        <f>'Investor DSCR Pricer'!I29</f>
        <v>105.7508</v>
      </c>
      <c r="E30" s="179"/>
      <c r="F30" s="668"/>
      <c r="G30" s="669"/>
      <c r="H30" s="348" t="s">
        <v>96</v>
      </c>
      <c r="I30" s="349"/>
      <c r="J30" s="346">
        <v>0</v>
      </c>
      <c r="K30" s="346">
        <v>0</v>
      </c>
      <c r="L30" s="346">
        <v>0</v>
      </c>
      <c r="M30" s="346">
        <v>0</v>
      </c>
      <c r="N30" s="346">
        <v>0</v>
      </c>
      <c r="O30" s="346">
        <v>0</v>
      </c>
      <c r="P30" s="346">
        <v>-0.375</v>
      </c>
      <c r="Q30" s="339">
        <v>-0.5</v>
      </c>
      <c r="R30" s="648" t="s">
        <v>164</v>
      </c>
      <c r="S30" s="648"/>
      <c r="T30" s="191" t="s">
        <v>170</v>
      </c>
      <c r="U30" s="191" t="s">
        <v>171</v>
      </c>
      <c r="V30" s="191" t="s">
        <v>116</v>
      </c>
      <c r="W30" s="191" t="s">
        <v>172</v>
      </c>
      <c r="X30" s="192" t="s">
        <v>173</v>
      </c>
    </row>
    <row r="31" spans="2:24" x14ac:dyDescent="0.25">
      <c r="B31" s="175">
        <f>'Investor DSCR Pricer'!A30-0.001</f>
        <v>8.9990000000000006</v>
      </c>
      <c r="C31" s="377" t="s">
        <v>212</v>
      </c>
      <c r="D31" s="176">
        <f>'Investor DSCR Pricer'!I30</f>
        <v>106.0008</v>
      </c>
      <c r="E31" s="179"/>
      <c r="F31" s="668"/>
      <c r="G31" s="669"/>
      <c r="H31" s="348" t="s">
        <v>98</v>
      </c>
      <c r="I31" s="349"/>
      <c r="J31" s="346">
        <v>-0.5</v>
      </c>
      <c r="K31" s="346">
        <v>-0.5</v>
      </c>
      <c r="L31" s="346">
        <v>-0.5</v>
      </c>
      <c r="M31" s="346">
        <v>-0.5</v>
      </c>
      <c r="N31" s="346">
        <v>-0.5</v>
      </c>
      <c r="O31" s="346">
        <v>-0.875</v>
      </c>
      <c r="P31" s="350" t="s">
        <v>12</v>
      </c>
      <c r="Q31" s="351" t="s">
        <v>12</v>
      </c>
      <c r="R31" s="649" t="s">
        <v>174</v>
      </c>
      <c r="S31" s="649"/>
      <c r="T31" s="193"/>
      <c r="U31" s="193">
        <v>360</v>
      </c>
      <c r="V31" s="193">
        <v>360</v>
      </c>
      <c r="W31" s="193"/>
      <c r="X31" s="194"/>
    </row>
    <row r="32" spans="2:24" x14ac:dyDescent="0.25">
      <c r="B32" s="175">
        <f>'Investor DSCR Pricer'!A31-0.001</f>
        <v>9.1240000000000006</v>
      </c>
      <c r="C32" s="377" t="s">
        <v>212</v>
      </c>
      <c r="D32" s="176">
        <f>'Investor DSCR Pricer'!I31</f>
        <v>106.2508</v>
      </c>
      <c r="E32" s="179"/>
      <c r="F32" s="668"/>
      <c r="G32" s="669"/>
      <c r="H32" s="348" t="s">
        <v>99</v>
      </c>
      <c r="I32" s="349"/>
      <c r="J32" s="346">
        <v>-0.625</v>
      </c>
      <c r="K32" s="346">
        <v>-0.625</v>
      </c>
      <c r="L32" s="346">
        <v>-0.75</v>
      </c>
      <c r="M32" s="346">
        <v>-0.875</v>
      </c>
      <c r="N32" s="346">
        <v>-1</v>
      </c>
      <c r="O32" s="350" t="s">
        <v>12</v>
      </c>
      <c r="P32" s="350" t="s">
        <v>12</v>
      </c>
      <c r="Q32" s="351" t="s">
        <v>12</v>
      </c>
      <c r="R32" s="649" t="s">
        <v>175</v>
      </c>
      <c r="S32" s="649"/>
      <c r="T32" s="193">
        <v>120</v>
      </c>
      <c r="U32" s="193">
        <v>240</v>
      </c>
      <c r="V32" s="193">
        <v>360</v>
      </c>
      <c r="W32" s="193"/>
      <c r="X32" s="194"/>
    </row>
    <row r="33" spans="2:25" x14ac:dyDescent="0.25">
      <c r="B33" s="175">
        <f>'Investor DSCR Pricer'!A32-0.001</f>
        <v>9.2490000000000006</v>
      </c>
      <c r="C33" s="377" t="s">
        <v>212</v>
      </c>
      <c r="D33" s="176">
        <f>'Investor DSCR Pricer'!I32</f>
        <v>106.5008</v>
      </c>
      <c r="E33" s="179"/>
      <c r="F33" s="668"/>
      <c r="G33" s="669"/>
      <c r="H33" s="348" t="s">
        <v>100</v>
      </c>
      <c r="I33" s="349"/>
      <c r="J33" s="385">
        <v>-1</v>
      </c>
      <c r="K33" s="385">
        <v>-1</v>
      </c>
      <c r="L33" s="385">
        <v>-1</v>
      </c>
      <c r="M33" s="385">
        <v>-1.125</v>
      </c>
      <c r="N33" s="385">
        <v>-1.25</v>
      </c>
      <c r="O33" s="350" t="s">
        <v>12</v>
      </c>
      <c r="P33" s="350" t="s">
        <v>12</v>
      </c>
      <c r="Q33" s="351" t="s">
        <v>12</v>
      </c>
      <c r="R33" s="640" t="s">
        <v>179</v>
      </c>
      <c r="S33" s="640"/>
      <c r="T33" s="193">
        <v>120</v>
      </c>
      <c r="U33" s="193">
        <v>360</v>
      </c>
      <c r="V33" s="193">
        <v>480</v>
      </c>
      <c r="W33" s="323"/>
      <c r="X33" s="324"/>
    </row>
    <row r="34" spans="2:25" ht="14.45" customHeight="1" x14ac:dyDescent="0.25">
      <c r="B34" s="175">
        <f>'Investor DSCR Pricer'!A33-0.001</f>
        <v>9.3740000000000006</v>
      </c>
      <c r="C34" s="377" t="s">
        <v>212</v>
      </c>
      <c r="D34" s="176">
        <f>'Investor DSCR Pricer'!I33</f>
        <v>106.7508</v>
      </c>
      <c r="E34" s="179"/>
      <c r="F34" s="609"/>
      <c r="G34" s="610"/>
      <c r="H34" s="352" t="s">
        <v>101</v>
      </c>
      <c r="I34" s="353"/>
      <c r="J34" s="350" t="s">
        <v>12</v>
      </c>
      <c r="K34" s="350" t="s">
        <v>12</v>
      </c>
      <c r="L34" s="350" t="s">
        <v>12</v>
      </c>
      <c r="M34" s="350" t="s">
        <v>12</v>
      </c>
      <c r="N34" s="350" t="s">
        <v>12</v>
      </c>
      <c r="O34" s="350" t="s">
        <v>12</v>
      </c>
      <c r="P34" s="354" t="s">
        <v>12</v>
      </c>
      <c r="Q34" s="351" t="s">
        <v>12</v>
      </c>
      <c r="R34" s="639"/>
      <c r="S34" s="639"/>
      <c r="T34" s="322"/>
      <c r="U34" s="322"/>
      <c r="V34" s="322"/>
      <c r="W34" s="323"/>
      <c r="X34" s="324"/>
    </row>
    <row r="35" spans="2:25" ht="15" customHeight="1" x14ac:dyDescent="0.25">
      <c r="B35" s="175">
        <f>'Investor DSCR Pricer'!A34-0.001</f>
        <v>9.4990000000000006</v>
      </c>
      <c r="C35" s="377" t="s">
        <v>212</v>
      </c>
      <c r="D35" s="176">
        <f>'Investor DSCR Pricer'!I34</f>
        <v>107.0008</v>
      </c>
      <c r="E35" s="179"/>
      <c r="F35" s="607" t="s">
        <v>105</v>
      </c>
      <c r="G35" s="608"/>
      <c r="H35" s="657" t="s">
        <v>109</v>
      </c>
      <c r="I35" s="657"/>
      <c r="J35" s="345">
        <v>-0.5</v>
      </c>
      <c r="K35" s="345">
        <v>-0.5</v>
      </c>
      <c r="L35" s="345">
        <v>-0.5</v>
      </c>
      <c r="M35" s="345">
        <v>-0.75</v>
      </c>
      <c r="N35" s="345">
        <v>-0.75</v>
      </c>
      <c r="O35" s="345">
        <v>-1.25</v>
      </c>
      <c r="P35" s="354" t="s">
        <v>12</v>
      </c>
      <c r="Q35" s="351" t="s">
        <v>12</v>
      </c>
      <c r="R35" s="640"/>
      <c r="S35" s="640"/>
      <c r="T35" s="193"/>
      <c r="U35" s="193"/>
      <c r="V35" s="193"/>
      <c r="W35" s="195"/>
      <c r="X35" s="198"/>
    </row>
    <row r="36" spans="2:25" ht="15" customHeight="1" x14ac:dyDescent="0.25">
      <c r="B36" s="175">
        <f>'Investor DSCR Pricer'!A35-0.001</f>
        <v>9.6240000000000006</v>
      </c>
      <c r="C36" s="377" t="s">
        <v>212</v>
      </c>
      <c r="D36" s="176">
        <f>'Investor DSCR Pricer'!I35</f>
        <v>107.2508</v>
      </c>
      <c r="E36" s="179"/>
      <c r="F36" s="668"/>
      <c r="G36" s="669"/>
      <c r="H36" s="657" t="s">
        <v>178</v>
      </c>
      <c r="I36" s="657"/>
      <c r="J36" s="346">
        <v>-0.125</v>
      </c>
      <c r="K36" s="346">
        <v>-0.125</v>
      </c>
      <c r="L36" s="346">
        <v>-0.125</v>
      </c>
      <c r="M36" s="346">
        <v>-0.375</v>
      </c>
      <c r="N36" s="346">
        <v>-0.5</v>
      </c>
      <c r="O36" s="358">
        <v>-0.75</v>
      </c>
      <c r="P36" s="354" t="s">
        <v>12</v>
      </c>
      <c r="Q36" s="351" t="s">
        <v>12</v>
      </c>
      <c r="R36" s="824" t="s">
        <v>181</v>
      </c>
      <c r="S36" s="825"/>
      <c r="T36" s="825"/>
      <c r="U36" s="825"/>
      <c r="V36" s="825"/>
      <c r="W36" s="825"/>
      <c r="X36" s="826"/>
    </row>
    <row r="37" spans="2:25" ht="15" customHeight="1" x14ac:dyDescent="0.25">
      <c r="B37" s="175">
        <f>'Investor DSCR Pricer'!A36-0.001</f>
        <v>9.7490000000000006</v>
      </c>
      <c r="C37" s="377" t="s">
        <v>212</v>
      </c>
      <c r="D37" s="176">
        <f>'Investor DSCR Pricer'!I36</f>
        <v>107.5008</v>
      </c>
      <c r="E37" s="179"/>
      <c r="F37" s="668"/>
      <c r="G37" s="669"/>
      <c r="H37" s="657" t="s">
        <v>180</v>
      </c>
      <c r="I37" s="657"/>
      <c r="J37" s="346">
        <v>-0.625</v>
      </c>
      <c r="K37" s="346">
        <v>-0.625</v>
      </c>
      <c r="L37" s="346">
        <v>-0.625</v>
      </c>
      <c r="M37" s="346">
        <v>-0.625</v>
      </c>
      <c r="N37" s="346">
        <v>-0.625</v>
      </c>
      <c r="O37" s="346">
        <v>-0.625</v>
      </c>
      <c r="P37" s="346">
        <v>-0.625</v>
      </c>
      <c r="Q37" s="351" t="s">
        <v>12</v>
      </c>
      <c r="R37" s="643" t="s">
        <v>182</v>
      </c>
      <c r="S37" s="644"/>
      <c r="T37" s="644"/>
      <c r="U37" s="644"/>
      <c r="V37" s="644"/>
      <c r="W37" s="644"/>
      <c r="X37" s="645"/>
    </row>
    <row r="38" spans="2:25" ht="15" customHeight="1" x14ac:dyDescent="0.25">
      <c r="B38" s="175">
        <f>'Investor DSCR Pricer'!A37-0.001</f>
        <v>9.8740000000000006</v>
      </c>
      <c r="C38" s="377" t="s">
        <v>212</v>
      </c>
      <c r="D38" s="176">
        <f>'Investor DSCR Pricer'!I37</f>
        <v>107.7508</v>
      </c>
      <c r="E38" s="179"/>
      <c r="F38" s="668"/>
      <c r="G38" s="669"/>
      <c r="H38" s="657" t="s">
        <v>183</v>
      </c>
      <c r="I38" s="657"/>
      <c r="J38" s="346">
        <v>0.125</v>
      </c>
      <c r="K38" s="346">
        <v>0.125</v>
      </c>
      <c r="L38" s="346">
        <v>0.125</v>
      </c>
      <c r="M38" s="346">
        <v>0.125</v>
      </c>
      <c r="N38" s="346">
        <v>0.125</v>
      </c>
      <c r="O38" s="358">
        <v>0.125</v>
      </c>
      <c r="P38" s="358">
        <v>0.125</v>
      </c>
      <c r="Q38" s="386">
        <v>0.125</v>
      </c>
      <c r="R38" s="200" t="s">
        <v>362</v>
      </c>
      <c r="S38" s="201"/>
      <c r="T38" s="201"/>
      <c r="U38" s="201"/>
      <c r="V38" s="201"/>
      <c r="W38" s="201"/>
      <c r="X38" s="202"/>
    </row>
    <row r="39" spans="2:25" ht="15" customHeight="1" x14ac:dyDescent="0.25">
      <c r="B39" s="175">
        <f>'Investor DSCR Pricer'!A38-0.001</f>
        <v>9.9990000000000006</v>
      </c>
      <c r="C39" s="377" t="s">
        <v>212</v>
      </c>
      <c r="D39" s="176">
        <f>'Investor DSCR Pricer'!I38</f>
        <v>108.0008</v>
      </c>
      <c r="E39" s="179"/>
      <c r="F39" s="668"/>
      <c r="G39" s="669"/>
      <c r="H39" s="657" t="s">
        <v>123</v>
      </c>
      <c r="I39" s="657"/>
      <c r="J39" s="344">
        <v>-0.125</v>
      </c>
      <c r="K39" s="344">
        <v>-0.125</v>
      </c>
      <c r="L39" s="344">
        <v>-0.25</v>
      </c>
      <c r="M39" s="344">
        <v>-0.25</v>
      </c>
      <c r="N39" s="344">
        <v>-0.375</v>
      </c>
      <c r="O39" s="344">
        <v>-0.5</v>
      </c>
      <c r="P39" s="356">
        <v>-0.75</v>
      </c>
      <c r="Q39" s="351" t="s">
        <v>12</v>
      </c>
      <c r="R39" s="203" t="s">
        <v>184</v>
      </c>
      <c r="S39" s="201"/>
      <c r="T39" s="201"/>
      <c r="U39" s="201"/>
      <c r="V39" s="204"/>
      <c r="W39" s="204"/>
      <c r="X39" s="205"/>
    </row>
    <row r="40" spans="2:25" ht="15" customHeight="1" x14ac:dyDescent="0.25">
      <c r="B40" s="175">
        <f>'Investor DSCR Pricer'!A39-0.001</f>
        <v>10.124000000000001</v>
      </c>
      <c r="C40" s="377" t="s">
        <v>212</v>
      </c>
      <c r="D40" s="176">
        <f>'Investor DSCR Pricer'!I39</f>
        <v>108.2508</v>
      </c>
      <c r="E40" s="179"/>
      <c r="F40" s="668"/>
      <c r="G40" s="669"/>
      <c r="H40" s="657" t="s">
        <v>185</v>
      </c>
      <c r="I40" s="657"/>
      <c r="J40" s="387">
        <v>-1</v>
      </c>
      <c r="K40" s="387">
        <v>-1</v>
      </c>
      <c r="L40" s="387">
        <v>-1</v>
      </c>
      <c r="M40" s="387">
        <v>-1.25</v>
      </c>
      <c r="N40" s="387">
        <v>-1.25</v>
      </c>
      <c r="O40" s="351" t="s">
        <v>12</v>
      </c>
      <c r="P40" s="388" t="s">
        <v>12</v>
      </c>
      <c r="Q40" s="351" t="s">
        <v>12</v>
      </c>
      <c r="R40" s="203" t="s">
        <v>186</v>
      </c>
      <c r="S40" s="204"/>
      <c r="T40" s="204"/>
      <c r="U40" s="204"/>
      <c r="V40" s="201"/>
      <c r="W40" s="201"/>
      <c r="X40" s="202"/>
    </row>
    <row r="41" spans="2:25" ht="16.149999999999999" customHeight="1" x14ac:dyDescent="0.25">
      <c r="B41" s="175">
        <f>'Investor DSCR Pricer'!A40-0.001</f>
        <v>10.249000000000001</v>
      </c>
      <c r="C41" s="377" t="s">
        <v>212</v>
      </c>
      <c r="D41" s="176">
        <f>'Investor DSCR Pricer'!I40</f>
        <v>108.5008</v>
      </c>
      <c r="E41" s="179"/>
      <c r="F41" s="668"/>
      <c r="G41" s="669"/>
      <c r="H41" s="657" t="s">
        <v>187</v>
      </c>
      <c r="I41" s="657"/>
      <c r="J41" s="344">
        <v>-0.375</v>
      </c>
      <c r="K41" s="344">
        <v>-0.375</v>
      </c>
      <c r="L41" s="344">
        <v>-0.5</v>
      </c>
      <c r="M41" s="344">
        <v>-0.5</v>
      </c>
      <c r="N41" s="344">
        <v>-0.625</v>
      </c>
      <c r="O41" s="344">
        <v>-0.75</v>
      </c>
      <c r="P41" s="356">
        <v>-0.875</v>
      </c>
      <c r="Q41" s="351" t="s">
        <v>12</v>
      </c>
      <c r="R41" s="207"/>
      <c r="S41" s="208"/>
      <c r="T41" s="209"/>
      <c r="U41" s="209"/>
      <c r="V41" s="209"/>
      <c r="W41" s="209"/>
      <c r="X41" s="210"/>
    </row>
    <row r="42" spans="2:25" ht="16.149999999999999" customHeight="1" x14ac:dyDescent="0.25">
      <c r="B42" s="175">
        <f>'Investor DSCR Pricer'!A41-0.001</f>
        <v>10.374000000000001</v>
      </c>
      <c r="C42" s="377" t="s">
        <v>212</v>
      </c>
      <c r="D42" s="176">
        <f>'Investor DSCR Pricer'!I41</f>
        <v>108.7508</v>
      </c>
      <c r="E42" s="179"/>
      <c r="F42" s="668"/>
      <c r="G42" s="669"/>
      <c r="H42" s="657" t="s">
        <v>188</v>
      </c>
      <c r="I42" s="657"/>
      <c r="J42" s="356">
        <v>-0.25</v>
      </c>
      <c r="K42" s="356">
        <v>-0.25</v>
      </c>
      <c r="L42" s="356">
        <v>-0.25</v>
      </c>
      <c r="M42" s="346">
        <v>-0.375</v>
      </c>
      <c r="N42" s="346">
        <v>-0.375</v>
      </c>
      <c r="O42" s="356">
        <v>-0.5</v>
      </c>
      <c r="P42" s="390">
        <v>-0.5</v>
      </c>
      <c r="Q42" s="345">
        <v>-0.5</v>
      </c>
      <c r="R42" s="843" t="s">
        <v>189</v>
      </c>
      <c r="S42" s="844"/>
      <c r="T42" s="844"/>
      <c r="U42" s="844"/>
      <c r="V42" s="844"/>
      <c r="W42" s="844"/>
      <c r="X42" s="845"/>
    </row>
    <row r="43" spans="2:25" ht="15.75" customHeight="1" x14ac:dyDescent="0.25">
      <c r="B43" s="175">
        <f>'Investor DSCR Pricer'!A42-0.001</f>
        <v>10.499000000000001</v>
      </c>
      <c r="C43" s="377" t="s">
        <v>212</v>
      </c>
      <c r="D43" s="176">
        <f>'Investor DSCR Pricer'!I42</f>
        <v>109.0008</v>
      </c>
      <c r="E43" s="179"/>
      <c r="F43" s="668"/>
      <c r="G43" s="669"/>
      <c r="H43" s="657" t="s">
        <v>319</v>
      </c>
      <c r="I43" s="657"/>
      <c r="J43" s="356">
        <v>-0.25</v>
      </c>
      <c r="K43" s="356">
        <v>-0.25</v>
      </c>
      <c r="L43" s="356">
        <v>-0.25</v>
      </c>
      <c r="M43" s="356">
        <v>-0.25</v>
      </c>
      <c r="N43" s="356">
        <v>-0.25</v>
      </c>
      <c r="O43" s="390">
        <v>-0.25</v>
      </c>
      <c r="P43" s="390">
        <v>-0.25</v>
      </c>
      <c r="Q43" s="351" t="s">
        <v>12</v>
      </c>
      <c r="R43" s="636" t="s">
        <v>191</v>
      </c>
      <c r="S43" s="637"/>
      <c r="T43" s="637"/>
      <c r="U43" s="637"/>
      <c r="V43" s="637"/>
      <c r="W43" s="637"/>
      <c r="X43" s="638"/>
    </row>
    <row r="44" spans="2:25" ht="16.5" customHeight="1" x14ac:dyDescent="0.25">
      <c r="B44" s="211" t="s">
        <v>190</v>
      </c>
      <c r="C44" s="823">
        <v>98</v>
      </c>
      <c r="D44" s="823"/>
      <c r="E44" s="179"/>
      <c r="F44" s="668"/>
      <c r="G44" s="669"/>
      <c r="H44" s="657" t="s">
        <v>339</v>
      </c>
      <c r="I44" s="657"/>
      <c r="J44" s="356">
        <v>0</v>
      </c>
      <c r="K44" s="356">
        <v>0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1" t="s">
        <v>12</v>
      </c>
      <c r="R44" s="636" t="s">
        <v>361</v>
      </c>
      <c r="S44" s="637"/>
      <c r="T44" s="637"/>
      <c r="U44" s="637"/>
      <c r="V44" s="637"/>
      <c r="W44" s="637"/>
      <c r="X44" s="638"/>
    </row>
    <row r="45" spans="2:25" ht="16.149999999999999" customHeight="1" x14ac:dyDescent="0.25">
      <c r="B45" s="212" t="s">
        <v>192</v>
      </c>
      <c r="C45" s="213" t="s">
        <v>117</v>
      </c>
      <c r="D45" s="213" t="s">
        <v>193</v>
      </c>
      <c r="E45" s="179"/>
      <c r="F45" s="668"/>
      <c r="G45" s="669"/>
      <c r="H45" s="657" t="s">
        <v>44</v>
      </c>
      <c r="I45" s="657"/>
      <c r="J45" s="345">
        <v>-0.5</v>
      </c>
      <c r="K45" s="345">
        <v>-0.5</v>
      </c>
      <c r="L45" s="345">
        <v>-0.5</v>
      </c>
      <c r="M45" s="345">
        <v>-0.5</v>
      </c>
      <c r="N45" s="345">
        <v>-0.625</v>
      </c>
      <c r="O45" s="345">
        <v>-0.75</v>
      </c>
      <c r="P45" s="345">
        <v>-1.5</v>
      </c>
      <c r="Q45" s="386">
        <v>-1.875</v>
      </c>
      <c r="R45" s="680" t="s">
        <v>194</v>
      </c>
      <c r="S45" s="681"/>
      <c r="T45" s="681"/>
      <c r="U45" s="681"/>
      <c r="V45" s="681"/>
      <c r="W45" s="681"/>
      <c r="X45" s="682"/>
    </row>
    <row r="46" spans="2:25" ht="15.75" x14ac:dyDescent="0.25">
      <c r="B46" s="214" t="s">
        <v>195</v>
      </c>
      <c r="C46" s="215">
        <v>-3</v>
      </c>
      <c r="D46" s="216">
        <v>101.5</v>
      </c>
      <c r="E46" s="179"/>
      <c r="F46" s="668"/>
      <c r="G46" s="669"/>
      <c r="H46" s="657" t="s">
        <v>46</v>
      </c>
      <c r="I46" s="657"/>
      <c r="J46" s="345">
        <v>-0.625</v>
      </c>
      <c r="K46" s="345">
        <v>-0.625</v>
      </c>
      <c r="L46" s="345">
        <v>-0.625</v>
      </c>
      <c r="M46" s="345">
        <v>-0.625</v>
      </c>
      <c r="N46" s="345">
        <v>-0.875</v>
      </c>
      <c r="O46" s="345">
        <v>-1</v>
      </c>
      <c r="P46" s="357">
        <v>-1.75</v>
      </c>
      <c r="Q46" s="389">
        <v>-2.125</v>
      </c>
      <c r="R46" s="837" t="s">
        <v>205</v>
      </c>
      <c r="S46" s="838"/>
      <c r="T46" s="838"/>
      <c r="U46" s="838"/>
      <c r="V46" s="838"/>
      <c r="W46" s="838"/>
      <c r="X46" s="839"/>
    </row>
    <row r="47" spans="2:25" ht="16.5" customHeight="1" x14ac:dyDescent="0.25">
      <c r="B47" s="214" t="s">
        <v>197</v>
      </c>
      <c r="C47" s="218">
        <v>-2</v>
      </c>
      <c r="D47" s="216">
        <v>101.5</v>
      </c>
      <c r="E47" s="179"/>
      <c r="F47" s="668"/>
      <c r="G47" s="669"/>
      <c r="H47" s="355" t="s">
        <v>200</v>
      </c>
      <c r="I47" s="355"/>
      <c r="J47" s="358">
        <v>-0.5</v>
      </c>
      <c r="K47" s="358">
        <v>-0.5</v>
      </c>
      <c r="L47" s="358">
        <v>-0.5</v>
      </c>
      <c r="M47" s="390">
        <v>-0.5</v>
      </c>
      <c r="N47" s="390">
        <v>-0.5</v>
      </c>
      <c r="O47" s="390">
        <v>-0.5</v>
      </c>
      <c r="P47" s="351" t="s">
        <v>12</v>
      </c>
      <c r="Q47" s="351" t="s">
        <v>12</v>
      </c>
      <c r="R47" s="840" t="s">
        <v>201</v>
      </c>
      <c r="S47" s="841"/>
      <c r="T47" s="841"/>
      <c r="U47" s="841"/>
      <c r="V47" s="841"/>
      <c r="W47" s="841"/>
      <c r="X47" s="842"/>
      <c r="Y47" s="219"/>
    </row>
    <row r="48" spans="2:25" ht="14.45" customHeight="1" x14ac:dyDescent="0.25">
      <c r="B48" s="214">
        <v>12</v>
      </c>
      <c r="C48" s="218">
        <v>-0.875</v>
      </c>
      <c r="D48" s="216">
        <v>102</v>
      </c>
      <c r="E48" s="179"/>
      <c r="F48" s="668"/>
      <c r="G48" s="669"/>
      <c r="H48" s="355" t="s">
        <v>202</v>
      </c>
      <c r="I48" s="355"/>
      <c r="J48" s="390">
        <v>-1.125</v>
      </c>
      <c r="K48" s="390">
        <v>-1.125</v>
      </c>
      <c r="L48" s="390">
        <v>-1.125</v>
      </c>
      <c r="M48" s="390">
        <v>-1.125</v>
      </c>
      <c r="N48" s="390">
        <v>-1.125</v>
      </c>
      <c r="O48" s="390">
        <v>-1.125</v>
      </c>
      <c r="P48" s="351" t="s">
        <v>12</v>
      </c>
      <c r="Q48" s="351" t="s">
        <v>12</v>
      </c>
      <c r="R48" s="675" t="s">
        <v>314</v>
      </c>
      <c r="S48" s="565"/>
      <c r="T48" s="565"/>
      <c r="U48" s="565"/>
      <c r="V48" s="565"/>
      <c r="W48" s="565"/>
      <c r="X48" s="676"/>
      <c r="Y48" s="220"/>
    </row>
    <row r="49" spans="2:25" ht="14.45" customHeight="1" x14ac:dyDescent="0.25">
      <c r="B49" s="214">
        <v>24</v>
      </c>
      <c r="C49" s="218">
        <v>-0.25</v>
      </c>
      <c r="D49" s="216">
        <v>102.75</v>
      </c>
      <c r="E49" s="179"/>
      <c r="F49" s="668"/>
      <c r="G49" s="669"/>
      <c r="H49" s="355" t="s">
        <v>125</v>
      </c>
      <c r="I49" s="355"/>
      <c r="J49" s="344">
        <v>-0.625</v>
      </c>
      <c r="K49" s="344">
        <v>-0.625</v>
      </c>
      <c r="L49" s="344">
        <v>-0.625</v>
      </c>
      <c r="M49" s="344">
        <v>-0.625</v>
      </c>
      <c r="N49" s="344">
        <v>-0.625</v>
      </c>
      <c r="O49" s="344">
        <v>-0.625</v>
      </c>
      <c r="P49" s="9">
        <v>-0.625</v>
      </c>
      <c r="Q49" s="351" t="s">
        <v>12</v>
      </c>
      <c r="R49" s="611" t="s">
        <v>206</v>
      </c>
      <c r="S49" s="612"/>
      <c r="T49" s="612"/>
      <c r="U49" s="612"/>
      <c r="V49" s="612"/>
      <c r="W49" s="612"/>
      <c r="X49" s="613"/>
      <c r="Y49" s="222"/>
    </row>
    <row r="50" spans="2:25" ht="14.45" customHeight="1" x14ac:dyDescent="0.25">
      <c r="B50" s="436">
        <v>36</v>
      </c>
      <c r="C50" s="437">
        <v>0.25</v>
      </c>
      <c r="D50" s="216">
        <v>103.5</v>
      </c>
      <c r="E50" s="179"/>
      <c r="F50" s="668"/>
      <c r="G50" s="669"/>
      <c r="H50" s="661" t="s">
        <v>388</v>
      </c>
      <c r="I50" s="661"/>
      <c r="J50" s="390">
        <v>-0.25</v>
      </c>
      <c r="K50" s="390">
        <v>-0.25</v>
      </c>
      <c r="L50" s="390">
        <v>-0.25</v>
      </c>
      <c r="M50" s="390">
        <v>-0.25</v>
      </c>
      <c r="N50" s="390">
        <v>-0.25</v>
      </c>
      <c r="O50" s="390">
        <v>-0.25</v>
      </c>
      <c r="P50" s="390">
        <v>-0.25</v>
      </c>
      <c r="Q50" s="344">
        <v>-0.25</v>
      </c>
      <c r="R50" s="273"/>
      <c r="X50" s="163"/>
      <c r="Y50" s="222"/>
    </row>
    <row r="51" spans="2:25" ht="14.45" customHeight="1" x14ac:dyDescent="0.25">
      <c r="B51" s="214">
        <v>48</v>
      </c>
      <c r="C51" s="218">
        <v>0.625</v>
      </c>
      <c r="D51" s="216">
        <v>103.5</v>
      </c>
      <c r="E51" s="179"/>
      <c r="F51" s="668"/>
      <c r="G51" s="669"/>
      <c r="H51" s="661"/>
      <c r="I51" s="661"/>
      <c r="J51" s="356"/>
      <c r="K51" s="356"/>
      <c r="L51" s="356"/>
      <c r="M51" s="356"/>
      <c r="N51" s="356"/>
      <c r="O51" s="356"/>
      <c r="P51" s="356"/>
      <c r="Q51" s="345"/>
      <c r="R51" s="207"/>
      <c r="S51" s="256"/>
      <c r="T51" s="256"/>
      <c r="U51" s="256"/>
      <c r="V51" s="256"/>
      <c r="W51" s="256"/>
      <c r="X51" s="296"/>
      <c r="Y51" s="223"/>
    </row>
    <row r="52" spans="2:25" ht="14.45" customHeight="1" thickBot="1" x14ac:dyDescent="0.3">
      <c r="B52" s="214">
        <v>60</v>
      </c>
      <c r="C52" s="224">
        <v>1</v>
      </c>
      <c r="D52" s="216">
        <v>104</v>
      </c>
      <c r="E52" s="179"/>
      <c r="F52" s="668"/>
      <c r="G52" s="669"/>
      <c r="H52" s="661"/>
      <c r="I52" s="661"/>
      <c r="J52" s="356"/>
      <c r="K52" s="356"/>
      <c r="L52" s="356"/>
      <c r="M52" s="356"/>
      <c r="N52" s="356"/>
      <c r="O52" s="356"/>
      <c r="P52" s="356"/>
      <c r="Q52" s="345"/>
      <c r="R52" s="300"/>
      <c r="S52" s="301"/>
      <c r="T52" s="301"/>
      <c r="U52" s="301"/>
      <c r="V52" s="301"/>
      <c r="W52" s="301"/>
      <c r="X52" s="302"/>
      <c r="Y52" s="223"/>
    </row>
    <row r="53" spans="2:25" ht="15" customHeight="1" x14ac:dyDescent="0.25">
      <c r="B53" s="820" t="s">
        <v>204</v>
      </c>
      <c r="C53" s="821"/>
      <c r="D53" s="822"/>
      <c r="E53" s="811" t="s">
        <v>358</v>
      </c>
      <c r="F53" s="668"/>
      <c r="G53" s="669"/>
      <c r="H53" s="661"/>
      <c r="I53" s="661"/>
      <c r="J53" s="356"/>
      <c r="K53" s="356"/>
      <c r="L53" s="356"/>
      <c r="M53" s="356"/>
      <c r="N53" s="356"/>
      <c r="O53" s="356"/>
      <c r="P53" s="356"/>
      <c r="Q53" s="356"/>
      <c r="R53" s="297"/>
      <c r="S53" s="298"/>
      <c r="T53" s="298"/>
      <c r="U53" s="298"/>
      <c r="V53" s="298"/>
      <c r="W53" s="298"/>
      <c r="X53" s="299"/>
    </row>
    <row r="54" spans="2:25" ht="18.600000000000001" customHeight="1" x14ac:dyDescent="0.25">
      <c r="B54" s="214" t="s">
        <v>207</v>
      </c>
      <c r="C54" s="227" t="s">
        <v>208</v>
      </c>
      <c r="D54" s="227" t="s">
        <v>209</v>
      </c>
      <c r="E54" s="811"/>
      <c r="F54" s="668"/>
      <c r="G54" s="669"/>
      <c r="H54" s="835"/>
      <c r="I54" s="836"/>
      <c r="J54" s="356"/>
      <c r="K54" s="356"/>
      <c r="L54" s="356"/>
      <c r="M54" s="356"/>
      <c r="N54" s="356"/>
      <c r="O54" s="356"/>
      <c r="P54" s="356"/>
      <c r="Q54" s="356"/>
      <c r="R54" s="829" t="s">
        <v>327</v>
      </c>
      <c r="S54" s="830"/>
      <c r="T54" s="830"/>
      <c r="U54" s="830"/>
      <c r="V54" s="830"/>
      <c r="W54" s="830"/>
      <c r="X54" s="831"/>
    </row>
    <row r="55" spans="2:25" ht="19.899999999999999" customHeight="1" thickBot="1" x14ac:dyDescent="0.3">
      <c r="B55" s="229">
        <v>-0.5</v>
      </c>
      <c r="C55" s="230">
        <v>-0.375</v>
      </c>
      <c r="D55" s="230">
        <v>-0.25</v>
      </c>
      <c r="E55" s="812"/>
      <c r="F55" s="827"/>
      <c r="G55" s="828"/>
      <c r="H55" s="835" t="s">
        <v>365</v>
      </c>
      <c r="I55" s="836"/>
      <c r="J55" s="391"/>
      <c r="K55" s="391"/>
      <c r="L55" s="391"/>
      <c r="M55" s="391"/>
      <c r="N55" s="391"/>
      <c r="O55" s="391"/>
      <c r="P55" s="391"/>
      <c r="Q55" s="391"/>
      <c r="R55" s="832"/>
      <c r="S55" s="833"/>
      <c r="T55" s="833"/>
      <c r="U55" s="833"/>
      <c r="V55" s="833"/>
      <c r="W55" s="833"/>
      <c r="X55" s="834"/>
    </row>
    <row r="56" spans="2:25" x14ac:dyDescent="0.25">
      <c r="N56" s="234"/>
      <c r="O56" s="234"/>
      <c r="P56" s="234"/>
    </row>
    <row r="57" spans="2:25" x14ac:dyDescent="0.25">
      <c r="N57" s="234"/>
      <c r="O57" s="234"/>
      <c r="P57" s="234"/>
    </row>
    <row r="60" spans="2:25" x14ac:dyDescent="0.25">
      <c r="G60" s="228"/>
    </row>
    <row r="63" spans="2:25" ht="15.75" x14ac:dyDescent="0.25">
      <c r="H63" s="74"/>
    </row>
    <row r="64" spans="2:25" ht="15.75" x14ac:dyDescent="0.25">
      <c r="H64" s="74"/>
    </row>
    <row r="65" spans="8:8" ht="15.75" x14ac:dyDescent="0.25">
      <c r="H65" s="74"/>
    </row>
  </sheetData>
  <mergeCells count="83">
    <mergeCell ref="F35:G55"/>
    <mergeCell ref="H51:I51"/>
    <mergeCell ref="R54:X55"/>
    <mergeCell ref="H52:I52"/>
    <mergeCell ref="H53:I53"/>
    <mergeCell ref="H54:I54"/>
    <mergeCell ref="H55:I55"/>
    <mergeCell ref="R46:X46"/>
    <mergeCell ref="R47:X47"/>
    <mergeCell ref="R48:X48"/>
    <mergeCell ref="R49:X49"/>
    <mergeCell ref="H50:I50"/>
    <mergeCell ref="H46:I46"/>
    <mergeCell ref="H43:I43"/>
    <mergeCell ref="R42:X42"/>
    <mergeCell ref="H37:I37"/>
    <mergeCell ref="B53:D53"/>
    <mergeCell ref="T29:X29"/>
    <mergeCell ref="C44:D44"/>
    <mergeCell ref="H44:I44"/>
    <mergeCell ref="R44:X44"/>
    <mergeCell ref="H45:I45"/>
    <mergeCell ref="R45:X45"/>
    <mergeCell ref="R43:X43"/>
    <mergeCell ref="H35:I35"/>
    <mergeCell ref="R35:S35"/>
    <mergeCell ref="H36:I36"/>
    <mergeCell ref="R36:X36"/>
    <mergeCell ref="H41:I41"/>
    <mergeCell ref="H42:I42"/>
    <mergeCell ref="H39:I39"/>
    <mergeCell ref="H40:I40"/>
    <mergeCell ref="R34:S34"/>
    <mergeCell ref="R30:S30"/>
    <mergeCell ref="R31:S31"/>
    <mergeCell ref="R32:S32"/>
    <mergeCell ref="R29:S29"/>
    <mergeCell ref="R37:X37"/>
    <mergeCell ref="H38:I38"/>
    <mergeCell ref="F23:G23"/>
    <mergeCell ref="R23:T23"/>
    <mergeCell ref="T27:X27"/>
    <mergeCell ref="R28:S28"/>
    <mergeCell ref="T28:X28"/>
    <mergeCell ref="U23:X23"/>
    <mergeCell ref="F24:Q24"/>
    <mergeCell ref="R24:T24"/>
    <mergeCell ref="U24:X24"/>
    <mergeCell ref="F27:G34"/>
    <mergeCell ref="F25:G26"/>
    <mergeCell ref="R33:S33"/>
    <mergeCell ref="R25:S25"/>
    <mergeCell ref="R27:S27"/>
    <mergeCell ref="R21:X21"/>
    <mergeCell ref="R22:T22"/>
    <mergeCell ref="U22:X22"/>
    <mergeCell ref="F16:I16"/>
    <mergeCell ref="R16:X16"/>
    <mergeCell ref="R7:X7"/>
    <mergeCell ref="R8:X8"/>
    <mergeCell ref="R9:X9"/>
    <mergeCell ref="B2:D3"/>
    <mergeCell ref="B5:D5"/>
    <mergeCell ref="E5:Q5"/>
    <mergeCell ref="R5:X5"/>
    <mergeCell ref="F6:I6"/>
    <mergeCell ref="F7:G15"/>
    <mergeCell ref="E53:E55"/>
    <mergeCell ref="R10:X10"/>
    <mergeCell ref="R11:X11"/>
    <mergeCell ref="R12:X12"/>
    <mergeCell ref="R13:X13"/>
    <mergeCell ref="R14:X14"/>
    <mergeCell ref="T25:X25"/>
    <mergeCell ref="R26:S26"/>
    <mergeCell ref="T26:X26"/>
    <mergeCell ref="R15:X15"/>
    <mergeCell ref="F17:Q17"/>
    <mergeCell ref="R17:X17"/>
    <mergeCell ref="F18:G22"/>
    <mergeCell ref="R18:X18"/>
    <mergeCell ref="R19:X19"/>
    <mergeCell ref="R20:X20"/>
  </mergeCells>
  <conditionalFormatting sqref="B45:C51">
    <cfRule type="cellIs" dxfId="71" priority="72" operator="equal">
      <formula>"N/A"</formula>
    </cfRule>
  </conditionalFormatting>
  <conditionalFormatting sqref="B6:D43">
    <cfRule type="cellIs" dxfId="70" priority="129" operator="equal">
      <formula>"N/A"</formula>
    </cfRule>
  </conditionalFormatting>
  <conditionalFormatting sqref="D46:D52">
    <cfRule type="cellIs" dxfId="69" priority="77" operator="equal">
      <formula>"N/A"</formula>
    </cfRule>
  </conditionalFormatting>
  <conditionalFormatting sqref="E5">
    <cfRule type="cellIs" dxfId="68" priority="135" operator="equal">
      <formula>"N/A"</formula>
    </cfRule>
  </conditionalFormatting>
  <conditionalFormatting sqref="F6:F7">
    <cfRule type="cellIs" dxfId="67" priority="119" operator="equal">
      <formula>"N/A"</formula>
    </cfRule>
  </conditionalFormatting>
  <conditionalFormatting sqref="F16:F18">
    <cfRule type="cellIs" dxfId="66" priority="123" operator="equal">
      <formula>"N/A"</formula>
    </cfRule>
  </conditionalFormatting>
  <conditionalFormatting sqref="F23:F25">
    <cfRule type="cellIs" dxfId="65" priority="122" operator="equal">
      <formula>"N/A"</formula>
    </cfRule>
  </conditionalFormatting>
  <conditionalFormatting sqref="H28:H53">
    <cfRule type="cellIs" dxfId="64" priority="11" operator="equal">
      <formula>"N/A"</formula>
    </cfRule>
  </conditionalFormatting>
  <conditionalFormatting sqref="H7:I15">
    <cfRule type="cellIs" dxfId="63" priority="131" operator="equal">
      <formula>"N/A"</formula>
    </cfRule>
  </conditionalFormatting>
  <conditionalFormatting sqref="H19:I23">
    <cfRule type="cellIs" dxfId="62" priority="17" operator="equal">
      <formula>"N/A"</formula>
    </cfRule>
  </conditionalFormatting>
  <conditionalFormatting sqref="H25:I32">
    <cfRule type="cellIs" dxfId="61" priority="55" operator="equal">
      <formula>"N/A"</formula>
    </cfRule>
  </conditionalFormatting>
  <conditionalFormatting sqref="H34:P34">
    <cfRule type="cellIs" dxfId="60" priority="25" operator="equal">
      <formula>"N/A"</formula>
    </cfRule>
  </conditionalFormatting>
  <conditionalFormatting sqref="I28:I34">
    <cfRule type="cellIs" dxfId="59" priority="124" operator="equal">
      <formula>"N/A"</formula>
    </cfRule>
  </conditionalFormatting>
  <conditionalFormatting sqref="J40:N40">
    <cfRule type="cellIs" dxfId="58" priority="34" operator="equal">
      <formula>"N/A"</formula>
    </cfRule>
  </conditionalFormatting>
  <conditionalFormatting sqref="J18:O19">
    <cfRule type="cellIs" dxfId="57" priority="2" operator="equal">
      <formula>""</formula>
    </cfRule>
  </conditionalFormatting>
  <conditionalFormatting sqref="J25:O26">
    <cfRule type="cellIs" dxfId="56" priority="20" operator="equal">
      <formula>""</formula>
    </cfRule>
  </conditionalFormatting>
  <conditionalFormatting sqref="J29:O29">
    <cfRule type="cellIs" dxfId="55" priority="22" operator="equal">
      <formula>""</formula>
    </cfRule>
  </conditionalFormatting>
  <conditionalFormatting sqref="J31:O32">
    <cfRule type="cellIs" dxfId="54" priority="23" operator="equal">
      <formula>"N/A"</formula>
    </cfRule>
  </conditionalFormatting>
  <conditionalFormatting sqref="J35:O35">
    <cfRule type="cellIs" dxfId="53" priority="26" operator="equal">
      <formula>""</formula>
    </cfRule>
  </conditionalFormatting>
  <conditionalFormatting sqref="J39:O39">
    <cfRule type="cellIs" dxfId="52" priority="31" operator="equal">
      <formula>""</formula>
    </cfRule>
  </conditionalFormatting>
  <conditionalFormatting sqref="J41:O41">
    <cfRule type="cellIs" dxfId="51" priority="30" operator="equal">
      <formula>""</formula>
    </cfRule>
  </conditionalFormatting>
  <conditionalFormatting sqref="J47:O49">
    <cfRule type="cellIs" dxfId="50" priority="29" operator="equal">
      <formula>"N/A"</formula>
    </cfRule>
  </conditionalFormatting>
  <conditionalFormatting sqref="J27:P28">
    <cfRule type="cellIs" dxfId="49" priority="21" operator="equal">
      <formula>"N/A"</formula>
    </cfRule>
  </conditionalFormatting>
  <conditionalFormatting sqref="J30:P32">
    <cfRule type="cellIs" dxfId="48" priority="24" operator="equal">
      <formula>"N/A"</formula>
    </cfRule>
  </conditionalFormatting>
  <conditionalFormatting sqref="J36:P37 J38:O38">
    <cfRule type="cellIs" dxfId="47" priority="33" operator="equal">
      <formula>"N/A"</formula>
    </cfRule>
  </conditionalFormatting>
  <conditionalFormatting sqref="J42:P44">
    <cfRule type="cellIs" dxfId="46" priority="18" operator="equal">
      <formula>"N/A"</formula>
    </cfRule>
  </conditionalFormatting>
  <conditionalFormatting sqref="J45:P46">
    <cfRule type="cellIs" dxfId="45" priority="19" operator="equal">
      <formula>""</formula>
    </cfRule>
  </conditionalFormatting>
  <conditionalFormatting sqref="J49:P50">
    <cfRule type="cellIs" dxfId="44" priority="28" operator="equal">
      <formula>""</formula>
    </cfRule>
  </conditionalFormatting>
  <conditionalFormatting sqref="J50:P52">
    <cfRule type="cellIs" dxfId="43" priority="27" operator="equal">
      <formula>"N/A"</formula>
    </cfRule>
  </conditionalFormatting>
  <conditionalFormatting sqref="J6:Q6">
    <cfRule type="cellIs" dxfId="42" priority="133" operator="equal">
      <formula>"N/A"</formula>
    </cfRule>
  </conditionalFormatting>
  <conditionalFormatting sqref="J16:Q16">
    <cfRule type="cellIs" dxfId="41" priority="75" operator="equal">
      <formula>"N/A"</formula>
    </cfRule>
  </conditionalFormatting>
  <conditionalFormatting sqref="J20:Q21">
    <cfRule type="cellIs" dxfId="40" priority="1" operator="equal">
      <formula>""</formula>
    </cfRule>
  </conditionalFormatting>
  <conditionalFormatting sqref="J53:Q55">
    <cfRule type="cellIs" dxfId="39" priority="45" operator="equal">
      <formula>"N/A"</formula>
    </cfRule>
  </conditionalFormatting>
  <conditionalFormatting sqref="O22:P22">
    <cfRule type="cellIs" dxfId="38" priority="4" operator="equal">
      <formula>"N/A"</formula>
    </cfRule>
  </conditionalFormatting>
  <conditionalFormatting sqref="O33:P33">
    <cfRule type="cellIs" dxfId="37" priority="37" operator="equal">
      <formula>"N/A"</formula>
    </cfRule>
  </conditionalFormatting>
  <conditionalFormatting sqref="P18:P19">
    <cfRule type="cellIs" dxfId="36" priority="5" operator="equal">
      <formula>"N/A"</formula>
    </cfRule>
  </conditionalFormatting>
  <conditionalFormatting sqref="P23">
    <cfRule type="cellIs" dxfId="35" priority="3" operator="equal">
      <formula>"N/A"</formula>
    </cfRule>
  </conditionalFormatting>
  <conditionalFormatting sqref="P25:P26">
    <cfRule type="cellIs" dxfId="34" priority="38" operator="equal">
      <formula>"N/A"</formula>
    </cfRule>
  </conditionalFormatting>
  <conditionalFormatting sqref="P28:P32">
    <cfRule type="cellIs" dxfId="33" priority="35" operator="equal">
      <formula>"N/A"</formula>
    </cfRule>
  </conditionalFormatting>
  <conditionalFormatting sqref="P34:P36">
    <cfRule type="cellIs" dxfId="32" priority="32" operator="equal">
      <formula>"N/A"</formula>
    </cfRule>
  </conditionalFormatting>
  <conditionalFormatting sqref="P38:P41">
    <cfRule type="cellIs" dxfId="31" priority="36" operator="equal">
      <formula>"N/A"</formula>
    </cfRule>
  </conditionalFormatting>
  <conditionalFormatting sqref="P43:P44">
    <cfRule type="cellIs" dxfId="30" priority="39" operator="equal">
      <formula>"N/A"</formula>
    </cfRule>
  </conditionalFormatting>
  <conditionalFormatting sqref="R48">
    <cfRule type="cellIs" dxfId="29" priority="117" operator="equal">
      <formula>"N/A"</formula>
    </cfRule>
  </conditionalFormatting>
  <conditionalFormatting sqref="Y49:Y52">
    <cfRule type="cellIs" dxfId="28" priority="134" operator="equal">
      <formula>"N/A"</formula>
    </cfRule>
  </conditionalFormatting>
  <pageMargins left="0.25" right="0.25" top="0.75" bottom="0.75" header="0.3" footer="0.3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C360-09AF-44B9-955B-1DB878A7F57E}">
  <sheetPr published="0" codeName="Sheet6">
    <tabColor rgb="FF0070C0"/>
  </sheetPr>
  <dimension ref="A1:S44"/>
  <sheetViews>
    <sheetView topLeftCell="A6" zoomScaleNormal="100" workbookViewId="0">
      <selection activeCell="B5" sqref="B5:C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45"/>
      <c r="B1" t="s">
        <v>60</v>
      </c>
      <c r="M1" s="46"/>
    </row>
    <row r="3" spans="1:19" ht="15.75" thickBot="1" x14ac:dyDescent="0.3">
      <c r="A3" t="s">
        <v>134</v>
      </c>
      <c r="B3">
        <f>Control!$B$3</f>
        <v>5.23</v>
      </c>
    </row>
    <row r="4" spans="1:19" ht="15.75" thickBot="1" x14ac:dyDescent="0.3">
      <c r="A4" s="47"/>
      <c r="B4" s="603" t="s">
        <v>61</v>
      </c>
      <c r="C4" s="604"/>
      <c r="D4" s="48"/>
      <c r="E4" s="603" t="s">
        <v>62</v>
      </c>
      <c r="F4" s="605"/>
      <c r="G4" s="48"/>
      <c r="H4" s="603" t="s">
        <v>63</v>
      </c>
      <c r="I4" s="604"/>
      <c r="J4" s="605"/>
      <c r="L4" s="603" t="s">
        <v>65</v>
      </c>
      <c r="M4" s="605"/>
      <c r="P4" s="49"/>
      <c r="Q4" s="49"/>
      <c r="R4" s="49"/>
      <c r="S4" s="49"/>
    </row>
    <row r="5" spans="1:19" ht="18" thickBot="1" x14ac:dyDescent="0.3">
      <c r="A5" s="160" t="s">
        <v>2</v>
      </c>
      <c r="B5" s="50" t="s">
        <v>69</v>
      </c>
      <c r="C5" s="52" t="s">
        <v>70</v>
      </c>
      <c r="E5" s="50" t="s">
        <v>69</v>
      </c>
      <c r="F5" s="52" t="s">
        <v>70</v>
      </c>
      <c r="H5" s="50" t="s">
        <v>69</v>
      </c>
      <c r="I5" s="52" t="s">
        <v>70</v>
      </c>
      <c r="J5" s="52" t="s">
        <v>148</v>
      </c>
      <c r="L5" s="50" t="s">
        <v>69</v>
      </c>
      <c r="M5" s="52" t="s">
        <v>70</v>
      </c>
      <c r="P5" s="55"/>
      <c r="Q5" s="55"/>
      <c r="R5" s="55"/>
      <c r="S5" s="55"/>
    </row>
    <row r="6" spans="1:19" ht="15.75" x14ac:dyDescent="0.25">
      <c r="A6" s="161">
        <v>6</v>
      </c>
      <c r="B6" s="57">
        <v>96.250799999999998</v>
      </c>
      <c r="C6" s="59">
        <v>96.000799999999998</v>
      </c>
      <c r="E6" s="60"/>
      <c r="F6" s="60"/>
      <c r="H6" s="61">
        <f>IFERROR(E6+B6,"NA")</f>
        <v>96.250799999999998</v>
      </c>
      <c r="I6" s="62">
        <f t="shared" ref="I6:I42" si="0">F6+C6</f>
        <v>96.000799999999998</v>
      </c>
      <c r="J6" s="63">
        <f>I6-H6</f>
        <v>-0.25</v>
      </c>
      <c r="L6" s="64"/>
      <c r="M6" s="163"/>
    </row>
    <row r="7" spans="1:19" ht="15.75" x14ac:dyDescent="0.25">
      <c r="A7" s="161">
        <v>6.125</v>
      </c>
      <c r="B7" s="57">
        <v>96.938299999999998</v>
      </c>
      <c r="C7" s="59">
        <v>96.688299999999998</v>
      </c>
      <c r="E7" s="60"/>
      <c r="F7" s="60"/>
      <c r="H7" s="61">
        <f t="shared" ref="H7:H42" si="1">IFERROR(E7+B7,"NA")</f>
        <v>96.938299999999998</v>
      </c>
      <c r="I7" s="62">
        <f t="shared" si="0"/>
        <v>96.688299999999998</v>
      </c>
      <c r="J7" s="63">
        <f t="shared" ref="J7:J42" si="2">I7-H7</f>
        <v>-0.25</v>
      </c>
      <c r="L7" s="61">
        <f>H7-H6</f>
        <v>0.6875</v>
      </c>
      <c r="M7" s="63">
        <f>I7-I6</f>
        <v>0.6875</v>
      </c>
    </row>
    <row r="8" spans="1:19" ht="15.75" x14ac:dyDescent="0.25">
      <c r="A8" s="161">
        <v>6.25</v>
      </c>
      <c r="B8" s="57">
        <v>97.625799999999998</v>
      </c>
      <c r="C8" s="59">
        <v>97.375799999999998</v>
      </c>
      <c r="E8" s="60"/>
      <c r="F8" s="60"/>
      <c r="H8" s="61">
        <f t="shared" si="1"/>
        <v>97.625799999999998</v>
      </c>
      <c r="I8" s="62">
        <f t="shared" si="0"/>
        <v>97.375799999999998</v>
      </c>
      <c r="J8" s="63">
        <f t="shared" si="2"/>
        <v>-0.25</v>
      </c>
      <c r="L8" s="61">
        <f t="shared" ref="L8:M42" si="3">H8-H7</f>
        <v>0.6875</v>
      </c>
      <c r="M8" s="63">
        <f t="shared" si="3"/>
        <v>0.6875</v>
      </c>
    </row>
    <row r="9" spans="1:19" ht="15.75" x14ac:dyDescent="0.25">
      <c r="A9" s="161">
        <v>6.375</v>
      </c>
      <c r="B9" s="57">
        <v>98.250799999999998</v>
      </c>
      <c r="C9" s="59">
        <v>98.000799999999998</v>
      </c>
      <c r="E9" s="60"/>
      <c r="F9" s="60"/>
      <c r="H9" s="61">
        <f t="shared" si="1"/>
        <v>98.250799999999998</v>
      </c>
      <c r="I9" s="62">
        <f t="shared" si="0"/>
        <v>98.000799999999998</v>
      </c>
      <c r="J9" s="63">
        <f t="shared" si="2"/>
        <v>-0.25</v>
      </c>
      <c r="L9" s="61">
        <f t="shared" si="3"/>
        <v>0.625</v>
      </c>
      <c r="M9" s="63">
        <f t="shared" si="3"/>
        <v>0.625</v>
      </c>
    </row>
    <row r="10" spans="1:19" ht="15.75" x14ac:dyDescent="0.25">
      <c r="A10" s="161">
        <v>6.5</v>
      </c>
      <c r="B10" s="57">
        <v>98.875799999999998</v>
      </c>
      <c r="C10" s="59">
        <v>98.625799999999998</v>
      </c>
      <c r="E10" s="60"/>
      <c r="F10" s="60"/>
      <c r="H10" s="61">
        <f t="shared" si="1"/>
        <v>98.875799999999998</v>
      </c>
      <c r="I10" s="62">
        <f t="shared" si="0"/>
        <v>98.625799999999998</v>
      </c>
      <c r="J10" s="63">
        <f t="shared" si="2"/>
        <v>-0.25</v>
      </c>
      <c r="L10" s="61">
        <f t="shared" si="3"/>
        <v>0.625</v>
      </c>
      <c r="M10" s="63">
        <f t="shared" si="3"/>
        <v>0.625</v>
      </c>
    </row>
    <row r="11" spans="1:19" ht="15.75" x14ac:dyDescent="0.25">
      <c r="A11" s="161">
        <v>6.625</v>
      </c>
      <c r="B11" s="57">
        <v>99.438299999999998</v>
      </c>
      <c r="C11" s="59">
        <v>99.188299999999998</v>
      </c>
      <c r="E11" s="60"/>
      <c r="F11" s="60"/>
      <c r="H11" s="61">
        <f t="shared" si="1"/>
        <v>99.438299999999998</v>
      </c>
      <c r="I11" s="62">
        <f t="shared" si="0"/>
        <v>99.188299999999998</v>
      </c>
      <c r="J11" s="63">
        <f t="shared" si="2"/>
        <v>-0.25</v>
      </c>
      <c r="L11" s="61">
        <f t="shared" si="3"/>
        <v>0.5625</v>
      </c>
      <c r="M11" s="63">
        <f t="shared" si="3"/>
        <v>0.5625</v>
      </c>
    </row>
    <row r="12" spans="1:19" ht="15.75" x14ac:dyDescent="0.25">
      <c r="A12" s="161">
        <v>6.75</v>
      </c>
      <c r="B12" s="57">
        <v>100.0008</v>
      </c>
      <c r="C12" s="59">
        <v>99.750799999999998</v>
      </c>
      <c r="E12" s="60"/>
      <c r="F12" s="60"/>
      <c r="H12" s="61">
        <f t="shared" si="1"/>
        <v>100.0008</v>
      </c>
      <c r="I12" s="62">
        <f t="shared" si="0"/>
        <v>99.750799999999998</v>
      </c>
      <c r="J12" s="63">
        <f t="shared" si="2"/>
        <v>-0.25</v>
      </c>
      <c r="L12" s="61">
        <f t="shared" si="3"/>
        <v>0.5625</v>
      </c>
      <c r="M12" s="63">
        <f t="shared" si="3"/>
        <v>0.5625</v>
      </c>
    </row>
    <row r="13" spans="1:19" ht="15.75" x14ac:dyDescent="0.25">
      <c r="A13" s="161">
        <v>6.875</v>
      </c>
      <c r="B13" s="57">
        <v>100.5633</v>
      </c>
      <c r="C13" s="59">
        <v>100.3133</v>
      </c>
      <c r="E13" s="60"/>
      <c r="F13" s="60"/>
      <c r="H13" s="61">
        <f t="shared" si="1"/>
        <v>100.5633</v>
      </c>
      <c r="I13" s="62">
        <f t="shared" si="0"/>
        <v>100.3133</v>
      </c>
      <c r="J13" s="63">
        <f t="shared" si="2"/>
        <v>-0.25</v>
      </c>
      <c r="L13" s="61">
        <f t="shared" si="3"/>
        <v>0.5625</v>
      </c>
      <c r="M13" s="63">
        <f t="shared" si="3"/>
        <v>0.5625</v>
      </c>
    </row>
    <row r="14" spans="1:19" ht="15.75" x14ac:dyDescent="0.25">
      <c r="A14" s="161">
        <v>7</v>
      </c>
      <c r="B14" s="57">
        <v>101.0633</v>
      </c>
      <c r="C14" s="59">
        <v>100.8133</v>
      </c>
      <c r="E14" s="60"/>
      <c r="F14" s="60"/>
      <c r="H14" s="61">
        <f t="shared" si="1"/>
        <v>101.0633</v>
      </c>
      <c r="I14" s="62">
        <f t="shared" si="0"/>
        <v>100.8133</v>
      </c>
      <c r="J14" s="63">
        <f t="shared" si="2"/>
        <v>-0.25</v>
      </c>
      <c r="L14" s="61">
        <f t="shared" si="3"/>
        <v>0.5</v>
      </c>
      <c r="M14" s="63">
        <f t="shared" si="3"/>
        <v>0.5</v>
      </c>
    </row>
    <row r="15" spans="1:19" ht="15.75" x14ac:dyDescent="0.25">
      <c r="A15" s="161">
        <v>7.125</v>
      </c>
      <c r="B15" s="57">
        <v>101.5633</v>
      </c>
      <c r="C15" s="59">
        <v>101.3133</v>
      </c>
      <c r="E15" s="60"/>
      <c r="F15" s="60"/>
      <c r="H15" s="61">
        <f t="shared" si="1"/>
        <v>101.5633</v>
      </c>
      <c r="I15" s="62">
        <f t="shared" si="0"/>
        <v>101.3133</v>
      </c>
      <c r="J15" s="63">
        <f t="shared" si="2"/>
        <v>-0.25</v>
      </c>
      <c r="L15" s="61">
        <f t="shared" si="3"/>
        <v>0.5</v>
      </c>
      <c r="M15" s="63">
        <f t="shared" si="3"/>
        <v>0.5</v>
      </c>
    </row>
    <row r="16" spans="1:19" ht="15.75" x14ac:dyDescent="0.25">
      <c r="A16" s="161">
        <v>7.25</v>
      </c>
      <c r="B16" s="57">
        <v>102.0008</v>
      </c>
      <c r="C16" s="59">
        <v>101.7508</v>
      </c>
      <c r="E16" s="60"/>
      <c r="F16" s="60"/>
      <c r="H16" s="61">
        <f t="shared" si="1"/>
        <v>102.0008</v>
      </c>
      <c r="I16" s="62">
        <f t="shared" si="0"/>
        <v>101.7508</v>
      </c>
      <c r="J16" s="63">
        <f t="shared" si="2"/>
        <v>-0.25</v>
      </c>
      <c r="L16" s="61">
        <f t="shared" si="3"/>
        <v>0.4375</v>
      </c>
      <c r="M16" s="63">
        <f t="shared" si="3"/>
        <v>0.4375</v>
      </c>
    </row>
    <row r="17" spans="1:13" ht="15.75" x14ac:dyDescent="0.25">
      <c r="A17" s="161">
        <v>7.375</v>
      </c>
      <c r="B17" s="57">
        <v>102.4383</v>
      </c>
      <c r="C17" s="59">
        <v>102.1883</v>
      </c>
      <c r="E17" s="60"/>
      <c r="F17" s="60"/>
      <c r="H17" s="61">
        <f t="shared" si="1"/>
        <v>102.4383</v>
      </c>
      <c r="I17" s="62">
        <f t="shared" si="0"/>
        <v>102.1883</v>
      </c>
      <c r="J17" s="63">
        <f t="shared" si="2"/>
        <v>-0.25</v>
      </c>
      <c r="L17" s="61">
        <f t="shared" si="3"/>
        <v>0.4375</v>
      </c>
      <c r="M17" s="63">
        <f t="shared" si="3"/>
        <v>0.4375</v>
      </c>
    </row>
    <row r="18" spans="1:13" ht="15.75" x14ac:dyDescent="0.25">
      <c r="A18" s="161">
        <v>7.5</v>
      </c>
      <c r="B18" s="57">
        <v>102.8133</v>
      </c>
      <c r="C18" s="59">
        <v>102.5633</v>
      </c>
      <c r="E18" s="60"/>
      <c r="F18" s="60"/>
      <c r="H18" s="61">
        <f t="shared" si="1"/>
        <v>102.8133</v>
      </c>
      <c r="I18" s="62">
        <f t="shared" si="0"/>
        <v>102.5633</v>
      </c>
      <c r="J18" s="63">
        <f t="shared" si="2"/>
        <v>-0.25</v>
      </c>
      <c r="L18" s="61">
        <f t="shared" si="3"/>
        <v>0.375</v>
      </c>
      <c r="M18" s="63">
        <f t="shared" si="3"/>
        <v>0.375</v>
      </c>
    </row>
    <row r="19" spans="1:13" ht="15.75" x14ac:dyDescent="0.25">
      <c r="A19" s="161">
        <v>7.625</v>
      </c>
      <c r="B19" s="57">
        <v>103.1883</v>
      </c>
      <c r="C19" s="59">
        <v>102.9383</v>
      </c>
      <c r="E19" s="60"/>
      <c r="F19" s="60"/>
      <c r="H19" s="61">
        <f t="shared" si="1"/>
        <v>103.1883</v>
      </c>
      <c r="I19" s="62">
        <f t="shared" si="0"/>
        <v>102.9383</v>
      </c>
      <c r="J19" s="63">
        <f t="shared" si="2"/>
        <v>-0.25</v>
      </c>
      <c r="L19" s="61">
        <f t="shared" si="3"/>
        <v>0.375</v>
      </c>
      <c r="M19" s="63">
        <f t="shared" si="3"/>
        <v>0.375</v>
      </c>
    </row>
    <row r="20" spans="1:13" ht="15.75" x14ac:dyDescent="0.25">
      <c r="A20" s="161">
        <v>7.75</v>
      </c>
      <c r="B20" s="57">
        <v>103.5633</v>
      </c>
      <c r="C20" s="59">
        <v>103.3133</v>
      </c>
      <c r="E20" s="60"/>
      <c r="F20" s="60"/>
      <c r="H20" s="61">
        <f t="shared" si="1"/>
        <v>103.5633</v>
      </c>
      <c r="I20" s="62">
        <f t="shared" si="0"/>
        <v>103.3133</v>
      </c>
      <c r="J20" s="63">
        <f t="shared" si="2"/>
        <v>-0.25</v>
      </c>
      <c r="L20" s="61">
        <f t="shared" si="3"/>
        <v>0.375</v>
      </c>
      <c r="M20" s="63">
        <f t="shared" si="3"/>
        <v>0.375</v>
      </c>
    </row>
    <row r="21" spans="1:13" ht="15.75" x14ac:dyDescent="0.25">
      <c r="A21" s="161">
        <v>7.875</v>
      </c>
      <c r="B21" s="57">
        <v>103.8758</v>
      </c>
      <c r="C21" s="59">
        <v>103.6258</v>
      </c>
      <c r="E21" s="60"/>
      <c r="F21" s="60"/>
      <c r="H21" s="61">
        <f t="shared" si="1"/>
        <v>103.8758</v>
      </c>
      <c r="I21" s="62">
        <f t="shared" si="0"/>
        <v>103.6258</v>
      </c>
      <c r="J21" s="63">
        <f t="shared" si="2"/>
        <v>-0.25</v>
      </c>
      <c r="L21" s="61">
        <f t="shared" si="3"/>
        <v>0.3125</v>
      </c>
      <c r="M21" s="63">
        <f t="shared" si="3"/>
        <v>0.3125</v>
      </c>
    </row>
    <row r="22" spans="1:13" ht="15.75" x14ac:dyDescent="0.25">
      <c r="A22" s="161">
        <v>8</v>
      </c>
      <c r="B22" s="57">
        <v>104.1883</v>
      </c>
      <c r="C22" s="59">
        <v>103.9383</v>
      </c>
      <c r="E22" s="60"/>
      <c r="F22" s="60"/>
      <c r="H22" s="61">
        <f t="shared" si="1"/>
        <v>104.1883</v>
      </c>
      <c r="I22" s="62">
        <f t="shared" si="0"/>
        <v>103.9383</v>
      </c>
      <c r="J22" s="63">
        <f t="shared" si="2"/>
        <v>-0.25</v>
      </c>
      <c r="L22" s="61">
        <f t="shared" si="3"/>
        <v>0.3125</v>
      </c>
      <c r="M22" s="63">
        <f t="shared" si="3"/>
        <v>0.3125</v>
      </c>
    </row>
    <row r="23" spans="1:13" ht="15.75" x14ac:dyDescent="0.25">
      <c r="A23" s="161">
        <v>8.125</v>
      </c>
      <c r="B23" s="57">
        <v>104.4696</v>
      </c>
      <c r="C23" s="59">
        <v>104.2196</v>
      </c>
      <c r="E23" s="60"/>
      <c r="F23" s="60"/>
      <c r="H23" s="61">
        <f t="shared" si="1"/>
        <v>104.4696</v>
      </c>
      <c r="I23" s="62">
        <f t="shared" si="0"/>
        <v>104.2196</v>
      </c>
      <c r="J23" s="63">
        <f t="shared" si="2"/>
        <v>-0.25</v>
      </c>
      <c r="L23" s="61">
        <f t="shared" si="3"/>
        <v>0.28130000000000166</v>
      </c>
      <c r="M23" s="63">
        <f t="shared" si="3"/>
        <v>0.28130000000000166</v>
      </c>
    </row>
    <row r="24" spans="1:13" ht="15.75" x14ac:dyDescent="0.25">
      <c r="A24" s="161">
        <v>8.25</v>
      </c>
      <c r="B24" s="57">
        <v>104.7508</v>
      </c>
      <c r="C24" s="59">
        <v>104.5008</v>
      </c>
      <c r="E24" s="60"/>
      <c r="F24" s="60"/>
      <c r="H24" s="61">
        <f t="shared" si="1"/>
        <v>104.7508</v>
      </c>
      <c r="I24" s="62">
        <f t="shared" si="0"/>
        <v>104.5008</v>
      </c>
      <c r="J24" s="63">
        <f t="shared" si="2"/>
        <v>-0.25</v>
      </c>
      <c r="L24" s="61">
        <f t="shared" si="3"/>
        <v>0.28119999999999834</v>
      </c>
      <c r="M24" s="63">
        <f t="shared" si="3"/>
        <v>0.28119999999999834</v>
      </c>
    </row>
    <row r="25" spans="1:13" ht="15.75" x14ac:dyDescent="0.25">
      <c r="A25" s="161">
        <v>8.375</v>
      </c>
      <c r="B25" s="57">
        <v>105.0008</v>
      </c>
      <c r="C25" s="59">
        <v>104.7508</v>
      </c>
      <c r="E25" s="60"/>
      <c r="F25" s="60"/>
      <c r="H25" s="61">
        <f t="shared" si="1"/>
        <v>105.0008</v>
      </c>
      <c r="I25" s="62">
        <f t="shared" si="0"/>
        <v>104.7508</v>
      </c>
      <c r="J25" s="63">
        <f t="shared" si="2"/>
        <v>-0.25</v>
      </c>
      <c r="L25" s="61">
        <f t="shared" si="3"/>
        <v>0.25</v>
      </c>
      <c r="M25" s="63">
        <f t="shared" si="3"/>
        <v>0.25</v>
      </c>
    </row>
    <row r="26" spans="1:13" ht="15.75" x14ac:dyDescent="0.25">
      <c r="A26" s="161">
        <v>8.5</v>
      </c>
      <c r="B26" s="57">
        <v>105.2508</v>
      </c>
      <c r="C26" s="59">
        <v>105.0008</v>
      </c>
      <c r="E26" s="60"/>
      <c r="F26" s="60"/>
      <c r="H26" s="61">
        <f t="shared" si="1"/>
        <v>105.2508</v>
      </c>
      <c r="I26" s="62">
        <f t="shared" si="0"/>
        <v>105.0008</v>
      </c>
      <c r="J26" s="63">
        <f t="shared" si="2"/>
        <v>-0.25</v>
      </c>
      <c r="L26" s="61">
        <f t="shared" si="3"/>
        <v>0.25</v>
      </c>
      <c r="M26" s="63">
        <f t="shared" si="3"/>
        <v>0.25</v>
      </c>
    </row>
    <row r="27" spans="1:13" ht="15.75" x14ac:dyDescent="0.25">
      <c r="A27" s="161">
        <v>8.625</v>
      </c>
      <c r="B27" s="57">
        <v>105.5008</v>
      </c>
      <c r="C27" s="59">
        <v>105.2508</v>
      </c>
      <c r="E27" s="60"/>
      <c r="F27" s="60"/>
      <c r="H27" s="61">
        <f t="shared" si="1"/>
        <v>105.5008</v>
      </c>
      <c r="I27" s="62">
        <f t="shared" si="0"/>
        <v>105.2508</v>
      </c>
      <c r="J27" s="63">
        <f t="shared" si="2"/>
        <v>-0.25</v>
      </c>
      <c r="L27" s="61">
        <f t="shared" si="3"/>
        <v>0.25</v>
      </c>
      <c r="M27" s="63">
        <f t="shared" si="3"/>
        <v>0.25</v>
      </c>
    </row>
    <row r="28" spans="1:13" ht="15.75" x14ac:dyDescent="0.25">
      <c r="A28" s="161">
        <v>8.75</v>
      </c>
      <c r="B28" s="57">
        <v>105.7508</v>
      </c>
      <c r="C28" s="59">
        <v>105.5008</v>
      </c>
      <c r="E28" s="60"/>
      <c r="F28" s="60"/>
      <c r="H28" s="61">
        <f t="shared" si="1"/>
        <v>105.7508</v>
      </c>
      <c r="I28" s="62">
        <f t="shared" si="0"/>
        <v>105.5008</v>
      </c>
      <c r="J28" s="63">
        <f t="shared" si="2"/>
        <v>-0.25</v>
      </c>
      <c r="L28" s="61">
        <f t="shared" si="3"/>
        <v>0.25</v>
      </c>
      <c r="M28" s="63">
        <f t="shared" si="3"/>
        <v>0.25</v>
      </c>
    </row>
    <row r="29" spans="1:13" ht="15.75" x14ac:dyDescent="0.25">
      <c r="A29" s="161">
        <v>8.875</v>
      </c>
      <c r="B29" s="57">
        <v>106.0008</v>
      </c>
      <c r="C29" s="59">
        <v>105.7508</v>
      </c>
      <c r="E29" s="60"/>
      <c r="F29" s="60"/>
      <c r="H29" s="61">
        <f t="shared" si="1"/>
        <v>106.0008</v>
      </c>
      <c r="I29" s="62">
        <f t="shared" si="0"/>
        <v>105.7508</v>
      </c>
      <c r="J29" s="63">
        <f t="shared" si="2"/>
        <v>-0.25</v>
      </c>
      <c r="L29" s="61">
        <f t="shared" si="3"/>
        <v>0.25</v>
      </c>
      <c r="M29" s="63">
        <f t="shared" si="3"/>
        <v>0.25</v>
      </c>
    </row>
    <row r="30" spans="1:13" ht="15.75" x14ac:dyDescent="0.25">
      <c r="A30" s="161">
        <v>9</v>
      </c>
      <c r="B30" s="57">
        <v>106.2508</v>
      </c>
      <c r="C30" s="59">
        <v>106.0008</v>
      </c>
      <c r="E30" s="60"/>
      <c r="F30" s="60"/>
      <c r="H30" s="61">
        <f t="shared" si="1"/>
        <v>106.2508</v>
      </c>
      <c r="I30" s="62">
        <f t="shared" si="0"/>
        <v>106.0008</v>
      </c>
      <c r="J30" s="63">
        <f t="shared" si="2"/>
        <v>-0.25</v>
      </c>
      <c r="L30" s="61">
        <f t="shared" si="3"/>
        <v>0.25</v>
      </c>
      <c r="M30" s="63">
        <f t="shared" si="3"/>
        <v>0.25</v>
      </c>
    </row>
    <row r="31" spans="1:13" ht="15.75" x14ac:dyDescent="0.25">
      <c r="A31" s="161">
        <v>9.125</v>
      </c>
      <c r="B31" s="57">
        <v>106.5008</v>
      </c>
      <c r="C31" s="59">
        <v>106.2508</v>
      </c>
      <c r="E31" s="60"/>
      <c r="F31" s="60"/>
      <c r="H31" s="61">
        <f t="shared" si="1"/>
        <v>106.5008</v>
      </c>
      <c r="I31" s="62">
        <f t="shared" si="0"/>
        <v>106.2508</v>
      </c>
      <c r="J31" s="63">
        <f t="shared" si="2"/>
        <v>-0.25</v>
      </c>
      <c r="L31" s="61">
        <f t="shared" si="3"/>
        <v>0.25</v>
      </c>
      <c r="M31" s="63">
        <f t="shared" si="3"/>
        <v>0.25</v>
      </c>
    </row>
    <row r="32" spans="1:13" ht="15.75" x14ac:dyDescent="0.25">
      <c r="A32" s="161">
        <v>9.25</v>
      </c>
      <c r="B32" s="57">
        <v>106.7508</v>
      </c>
      <c r="C32" s="59">
        <v>106.5008</v>
      </c>
      <c r="E32" s="60"/>
      <c r="F32" s="60"/>
      <c r="H32" s="61">
        <f t="shared" si="1"/>
        <v>106.7508</v>
      </c>
      <c r="I32" s="62">
        <f t="shared" si="0"/>
        <v>106.5008</v>
      </c>
      <c r="J32" s="63">
        <f t="shared" si="2"/>
        <v>-0.25</v>
      </c>
      <c r="L32" s="61">
        <f t="shared" si="3"/>
        <v>0.25</v>
      </c>
      <c r="M32" s="63">
        <f t="shared" si="3"/>
        <v>0.25</v>
      </c>
    </row>
    <row r="33" spans="1:13" ht="15.75" x14ac:dyDescent="0.25">
      <c r="A33" s="161">
        <v>9.375</v>
      </c>
      <c r="B33" s="57">
        <v>107.0008</v>
      </c>
      <c r="C33" s="59">
        <v>106.7508</v>
      </c>
      <c r="E33" s="60"/>
      <c r="F33" s="60"/>
      <c r="H33" s="61">
        <f t="shared" si="1"/>
        <v>107.0008</v>
      </c>
      <c r="I33" s="62">
        <f t="shared" si="0"/>
        <v>106.7508</v>
      </c>
      <c r="J33" s="63">
        <f t="shared" si="2"/>
        <v>-0.25</v>
      </c>
      <c r="L33" s="61">
        <f t="shared" si="3"/>
        <v>0.25</v>
      </c>
      <c r="M33" s="63">
        <f t="shared" si="3"/>
        <v>0.25</v>
      </c>
    </row>
    <row r="34" spans="1:13" ht="15.75" x14ac:dyDescent="0.25">
      <c r="A34" s="161">
        <v>9.5</v>
      </c>
      <c r="B34" s="57">
        <v>107.2508</v>
      </c>
      <c r="C34" s="59">
        <v>107.0008</v>
      </c>
      <c r="E34" s="60"/>
      <c r="F34" s="60"/>
      <c r="H34" s="61">
        <f t="shared" si="1"/>
        <v>107.2508</v>
      </c>
      <c r="I34" s="62">
        <f t="shared" si="0"/>
        <v>107.0008</v>
      </c>
      <c r="J34" s="63">
        <f t="shared" si="2"/>
        <v>-0.25</v>
      </c>
      <c r="L34" s="61">
        <f t="shared" si="3"/>
        <v>0.25</v>
      </c>
      <c r="M34" s="63">
        <f t="shared" si="3"/>
        <v>0.25</v>
      </c>
    </row>
    <row r="35" spans="1:13" ht="15.75" x14ac:dyDescent="0.25">
      <c r="A35" s="161">
        <v>9.625</v>
      </c>
      <c r="B35" s="57">
        <v>107.5008</v>
      </c>
      <c r="C35" s="59">
        <v>107.2508</v>
      </c>
      <c r="E35" s="60"/>
      <c r="F35" s="60"/>
      <c r="H35" s="61">
        <f t="shared" si="1"/>
        <v>107.5008</v>
      </c>
      <c r="I35" s="62">
        <f t="shared" si="0"/>
        <v>107.2508</v>
      </c>
      <c r="J35" s="63">
        <f t="shared" si="2"/>
        <v>-0.25</v>
      </c>
      <c r="L35" s="61">
        <f t="shared" si="3"/>
        <v>0.25</v>
      </c>
      <c r="M35" s="63">
        <f t="shared" si="3"/>
        <v>0.25</v>
      </c>
    </row>
    <row r="36" spans="1:13" ht="15.75" x14ac:dyDescent="0.25">
      <c r="A36" s="161">
        <v>9.75</v>
      </c>
      <c r="B36" s="57">
        <v>107.7508</v>
      </c>
      <c r="C36" s="59">
        <v>107.5008</v>
      </c>
      <c r="E36" s="60"/>
      <c r="F36" s="60"/>
      <c r="H36" s="61">
        <f t="shared" si="1"/>
        <v>107.7508</v>
      </c>
      <c r="I36" s="62">
        <f t="shared" si="0"/>
        <v>107.5008</v>
      </c>
      <c r="J36" s="63">
        <f t="shared" si="2"/>
        <v>-0.25</v>
      </c>
      <c r="L36" s="61">
        <f t="shared" si="3"/>
        <v>0.25</v>
      </c>
      <c r="M36" s="63">
        <f t="shared" si="3"/>
        <v>0.25</v>
      </c>
    </row>
    <row r="37" spans="1:13" ht="15.75" x14ac:dyDescent="0.25">
      <c r="A37" s="161">
        <v>9.875</v>
      </c>
      <c r="B37" s="57">
        <v>108.0008</v>
      </c>
      <c r="C37" s="59">
        <v>107.7508</v>
      </c>
      <c r="E37" s="60"/>
      <c r="F37" s="60"/>
      <c r="H37" s="61">
        <f t="shared" si="1"/>
        <v>108.0008</v>
      </c>
      <c r="I37" s="62">
        <f t="shared" si="0"/>
        <v>107.7508</v>
      </c>
      <c r="J37" s="63">
        <f t="shared" si="2"/>
        <v>-0.25</v>
      </c>
      <c r="L37" s="61">
        <f t="shared" si="3"/>
        <v>0.25</v>
      </c>
      <c r="M37" s="63">
        <f t="shared" si="3"/>
        <v>0.25</v>
      </c>
    </row>
    <row r="38" spans="1:13" ht="15.75" x14ac:dyDescent="0.25">
      <c r="A38" s="161">
        <v>10</v>
      </c>
      <c r="B38" s="57">
        <v>108.2508</v>
      </c>
      <c r="C38" s="59">
        <v>108.0008</v>
      </c>
      <c r="E38" s="60"/>
      <c r="F38" s="60"/>
      <c r="H38" s="61">
        <f t="shared" si="1"/>
        <v>108.2508</v>
      </c>
      <c r="I38" s="62">
        <f t="shared" si="0"/>
        <v>108.0008</v>
      </c>
      <c r="J38" s="63">
        <f t="shared" si="2"/>
        <v>-0.25</v>
      </c>
      <c r="L38" s="61">
        <f t="shared" si="3"/>
        <v>0.25</v>
      </c>
      <c r="M38" s="63">
        <f t="shared" si="3"/>
        <v>0.25</v>
      </c>
    </row>
    <row r="39" spans="1:13" ht="15.75" x14ac:dyDescent="0.25">
      <c r="A39" s="161">
        <v>10.125</v>
      </c>
      <c r="B39" s="57">
        <v>108.5008</v>
      </c>
      <c r="C39" s="59">
        <v>108.2508</v>
      </c>
      <c r="E39" s="60"/>
      <c r="F39" s="60"/>
      <c r="H39" s="61">
        <f t="shared" si="1"/>
        <v>108.5008</v>
      </c>
      <c r="I39" s="62">
        <f t="shared" si="0"/>
        <v>108.2508</v>
      </c>
      <c r="J39" s="63">
        <f t="shared" si="2"/>
        <v>-0.25</v>
      </c>
      <c r="L39" s="61">
        <f t="shared" si="3"/>
        <v>0.25</v>
      </c>
      <c r="M39" s="63">
        <f t="shared" si="3"/>
        <v>0.25</v>
      </c>
    </row>
    <row r="40" spans="1:13" ht="15.75" x14ac:dyDescent="0.25">
      <c r="A40" s="161">
        <v>10.25</v>
      </c>
      <c r="B40" s="57">
        <v>108.7508</v>
      </c>
      <c r="C40" s="59">
        <v>108.5008</v>
      </c>
      <c r="E40" s="60"/>
      <c r="F40" s="60"/>
      <c r="H40" s="61">
        <f t="shared" si="1"/>
        <v>108.7508</v>
      </c>
      <c r="I40" s="62">
        <f t="shared" si="0"/>
        <v>108.5008</v>
      </c>
      <c r="J40" s="63">
        <f t="shared" si="2"/>
        <v>-0.25</v>
      </c>
      <c r="L40" s="61">
        <f t="shared" si="3"/>
        <v>0.25</v>
      </c>
      <c r="M40" s="63">
        <f t="shared" si="3"/>
        <v>0.25</v>
      </c>
    </row>
    <row r="41" spans="1:13" ht="15.75" x14ac:dyDescent="0.25">
      <c r="A41" s="161">
        <v>10.375</v>
      </c>
      <c r="B41" s="57">
        <v>109.0008</v>
      </c>
      <c r="C41" s="59">
        <v>108.7508</v>
      </c>
      <c r="E41" s="60"/>
      <c r="F41" s="60"/>
      <c r="H41" s="61">
        <f t="shared" si="1"/>
        <v>109.0008</v>
      </c>
      <c r="I41" s="62">
        <f t="shared" si="0"/>
        <v>108.7508</v>
      </c>
      <c r="J41" s="63">
        <f t="shared" si="2"/>
        <v>-0.25</v>
      </c>
      <c r="L41" s="61">
        <f t="shared" si="3"/>
        <v>0.25</v>
      </c>
      <c r="M41" s="63">
        <f t="shared" si="3"/>
        <v>0.25</v>
      </c>
    </row>
    <row r="42" spans="1:13" ht="15.75" x14ac:dyDescent="0.25">
      <c r="A42" s="161">
        <v>10.5</v>
      </c>
      <c r="B42" s="57">
        <v>109.2508</v>
      </c>
      <c r="C42" s="59">
        <v>109.0008</v>
      </c>
      <c r="E42" s="60"/>
      <c r="F42" s="60"/>
      <c r="H42" s="61">
        <f t="shared" si="1"/>
        <v>109.2508</v>
      </c>
      <c r="I42" s="62">
        <f t="shared" si="0"/>
        <v>109.0008</v>
      </c>
      <c r="J42" s="63">
        <f t="shared" si="2"/>
        <v>-0.25</v>
      </c>
      <c r="L42" s="61">
        <f t="shared" si="3"/>
        <v>0.25</v>
      </c>
      <c r="M42" s="63">
        <f t="shared" si="3"/>
        <v>0.25</v>
      </c>
    </row>
    <row r="43" spans="1:13" ht="15.75" x14ac:dyDescent="0.25">
      <c r="A43" s="236"/>
      <c r="B43" s="58"/>
      <c r="C43" s="58"/>
      <c r="E43" s="162"/>
      <c r="F43" s="162"/>
      <c r="H43" s="62"/>
      <c r="I43" s="62"/>
      <c r="J43" s="62"/>
      <c r="L43" s="62"/>
      <c r="M43" s="62"/>
    </row>
    <row r="44" spans="1:13" ht="15.75" x14ac:dyDescent="0.25">
      <c r="A44" s="236"/>
      <c r="B44" s="58"/>
      <c r="C44" s="58"/>
      <c r="E44" s="162"/>
      <c r="F44" s="162"/>
      <c r="H44" s="62"/>
      <c r="I44" s="62"/>
      <c r="J44" s="62"/>
      <c r="L44" s="62"/>
      <c r="M44" s="62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2008-5262-4A8D-9E1D-4C551C9EC49F}">
  <sheetPr published="0">
    <tabColor theme="4"/>
    <pageSetUpPr fitToPage="1"/>
  </sheetPr>
  <dimension ref="B1:Y57"/>
  <sheetViews>
    <sheetView zoomScale="70" zoomScaleNormal="70" workbookViewId="0">
      <selection activeCell="B5" sqref="B5:D5"/>
    </sheetView>
  </sheetViews>
  <sheetFormatPr defaultColWidth="8.85546875" defaultRowHeight="15" x14ac:dyDescent="0.25"/>
  <cols>
    <col min="1" max="1" width="2.5703125" customWidth="1"/>
    <col min="2" max="2" width="21.7109375" style="43" customWidth="1"/>
    <col min="3" max="3" width="16.7109375" style="43" customWidth="1"/>
    <col min="4" max="4" width="19.85546875" style="43" customWidth="1"/>
    <col min="5" max="5" width="12.28515625" customWidth="1"/>
    <col min="9" max="9" width="24.28515625" customWidth="1"/>
    <col min="10" max="16" width="8" customWidth="1"/>
    <col min="17" max="17" width="9.140625" hidden="1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165"/>
      <c r="D1" s="165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2:24" ht="14.45" customHeight="1" x14ac:dyDescent="0.25">
      <c r="B2" s="724" t="s">
        <v>387</v>
      </c>
      <c r="C2" s="725"/>
      <c r="D2" s="725"/>
      <c r="E2" s="167"/>
      <c r="F2" s="168" t="s">
        <v>344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7"/>
      <c r="R2" s="48"/>
      <c r="S2" s="48"/>
      <c r="T2" s="48"/>
      <c r="U2" s="48"/>
      <c r="V2" s="48"/>
      <c r="W2" s="48"/>
      <c r="X2" s="65"/>
    </row>
    <row r="3" spans="2:24" ht="15" customHeight="1" x14ac:dyDescent="0.25">
      <c r="B3" s="726"/>
      <c r="C3" s="727"/>
      <c r="D3" s="727"/>
      <c r="E3" s="169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170"/>
      <c r="X3" s="163"/>
    </row>
    <row r="4" spans="2:24" ht="14.45" customHeight="1" x14ac:dyDescent="0.25">
      <c r="B4" s="38" t="s">
        <v>149</v>
      </c>
      <c r="C4" s="37"/>
      <c r="D4" s="311">
        <v>45692</v>
      </c>
      <c r="E4" s="169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170"/>
      <c r="X4" s="163"/>
    </row>
    <row r="5" spans="2:24" ht="15" customHeight="1" x14ac:dyDescent="0.25">
      <c r="B5" s="728" t="s">
        <v>150</v>
      </c>
      <c r="C5" s="729"/>
      <c r="D5" s="730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1"/>
      <c r="R5" s="690"/>
      <c r="S5" s="690"/>
      <c r="T5" s="690"/>
      <c r="U5" s="690"/>
      <c r="V5" s="690"/>
      <c r="W5" s="690"/>
      <c r="X5" s="691"/>
    </row>
    <row r="6" spans="2:24" ht="15.75" x14ac:dyDescent="0.25">
      <c r="B6" s="7" t="s">
        <v>2</v>
      </c>
      <c r="C6" s="171" t="s">
        <v>69</v>
      </c>
      <c r="D6" s="171" t="s">
        <v>310</v>
      </c>
      <c r="E6" s="170"/>
      <c r="F6" s="721" t="s">
        <v>152</v>
      </c>
      <c r="G6" s="721"/>
      <c r="H6" s="732"/>
      <c r="I6" s="732"/>
      <c r="J6" s="184" t="s">
        <v>153</v>
      </c>
      <c r="K6" s="406">
        <v>0.55000000000000004</v>
      </c>
      <c r="L6" s="406">
        <v>0.6</v>
      </c>
      <c r="M6" s="406">
        <v>0.65</v>
      </c>
      <c r="N6" s="406">
        <v>0.70000000000000018</v>
      </c>
      <c r="O6" s="406">
        <v>0.75000000000000022</v>
      </c>
      <c r="P6" s="406">
        <v>0.80000000000000027</v>
      </c>
      <c r="Q6" s="172">
        <v>0.85</v>
      </c>
      <c r="R6" s="173"/>
      <c r="S6" s="173"/>
      <c r="T6" s="173"/>
      <c r="U6" s="173"/>
      <c r="V6" s="173"/>
      <c r="W6" s="173"/>
      <c r="X6" s="174"/>
    </row>
    <row r="7" spans="2:24" ht="15.6" customHeight="1" x14ac:dyDescent="0.25">
      <c r="B7" s="175">
        <f>'DSCR Multi and MU Pricer'!A6-0.001</f>
        <v>6.3739999999999997</v>
      </c>
      <c r="C7" s="403">
        <f>'DSCR Multi and MU Pricer'!H6</f>
        <v>97.922124999999994</v>
      </c>
      <c r="D7" s="326">
        <f>'DSCR Multi and MU Pricer'!I6</f>
        <v>97.422124999999994</v>
      </c>
      <c r="E7" s="177"/>
      <c r="F7" s="876" t="s">
        <v>334</v>
      </c>
      <c r="G7" s="877"/>
      <c r="H7" s="178" t="s">
        <v>75</v>
      </c>
      <c r="I7" s="316"/>
      <c r="J7" s="400">
        <v>0.875</v>
      </c>
      <c r="K7" s="400">
        <v>0.875</v>
      </c>
      <c r="L7" s="400">
        <v>0.875</v>
      </c>
      <c r="M7" s="400">
        <v>0.875</v>
      </c>
      <c r="N7" s="400">
        <v>0.625</v>
      </c>
      <c r="O7" s="400">
        <v>0</v>
      </c>
      <c r="P7" s="181" t="s">
        <v>12</v>
      </c>
      <c r="Q7" s="181" t="s">
        <v>12</v>
      </c>
      <c r="R7" s="690" t="s">
        <v>89</v>
      </c>
      <c r="S7" s="690"/>
      <c r="T7" s="690"/>
      <c r="U7" s="690"/>
      <c r="V7" s="690"/>
      <c r="W7" s="690"/>
      <c r="X7" s="691"/>
    </row>
    <row r="8" spans="2:24" ht="15.75" x14ac:dyDescent="0.25">
      <c r="B8" s="175">
        <f>'DSCR Multi and MU Pricer'!A7-0.001</f>
        <v>6.4989999999999997</v>
      </c>
      <c r="C8" s="403">
        <f>'DSCR Multi and MU Pricer'!H7</f>
        <v>98.453374999999994</v>
      </c>
      <c r="D8" s="326">
        <f>'DSCR Multi and MU Pricer'!I7</f>
        <v>97.953374999999994</v>
      </c>
      <c r="E8" s="179"/>
      <c r="F8" s="878"/>
      <c r="G8" s="879"/>
      <c r="H8" s="178" t="s">
        <v>16</v>
      </c>
      <c r="I8" s="316"/>
      <c r="J8" s="400">
        <v>0.875</v>
      </c>
      <c r="K8" s="400">
        <v>0.875</v>
      </c>
      <c r="L8" s="400">
        <v>0.75</v>
      </c>
      <c r="M8" s="400">
        <v>0.75</v>
      </c>
      <c r="N8" s="400">
        <v>0.25</v>
      </c>
      <c r="O8" s="400">
        <v>-0.25</v>
      </c>
      <c r="P8" s="181" t="s">
        <v>12</v>
      </c>
      <c r="Q8" s="181" t="s">
        <v>12</v>
      </c>
      <c r="R8" s="690" t="s">
        <v>35</v>
      </c>
      <c r="S8" s="690"/>
      <c r="T8" s="690"/>
      <c r="U8" s="690"/>
      <c r="V8" s="690"/>
      <c r="W8" s="690"/>
      <c r="X8" s="691"/>
    </row>
    <row r="9" spans="2:24" ht="15.6" customHeight="1" x14ac:dyDescent="0.25">
      <c r="B9" s="175">
        <f>'DSCR Multi and MU Pricer'!A8-0.001</f>
        <v>6.6239999999999997</v>
      </c>
      <c r="C9" s="403">
        <f>'DSCR Multi and MU Pricer'!H8</f>
        <v>98.984624999999994</v>
      </c>
      <c r="D9" s="326">
        <f>'DSCR Multi and MU Pricer'!I8</f>
        <v>98.484624999999994</v>
      </c>
      <c r="E9" s="179"/>
      <c r="F9" s="878"/>
      <c r="G9" s="879"/>
      <c r="H9" s="178" t="s">
        <v>18</v>
      </c>
      <c r="I9" s="316"/>
      <c r="J9" s="400">
        <v>0.75</v>
      </c>
      <c r="K9" s="400">
        <v>0.75</v>
      </c>
      <c r="L9" s="400">
        <v>0.625</v>
      </c>
      <c r="M9" s="400">
        <v>0.5</v>
      </c>
      <c r="N9" s="400">
        <v>0</v>
      </c>
      <c r="O9" s="400">
        <v>-0.75</v>
      </c>
      <c r="P9" s="181" t="s">
        <v>12</v>
      </c>
      <c r="Q9" s="181" t="s">
        <v>12</v>
      </c>
      <c r="R9" s="690" t="s">
        <v>154</v>
      </c>
      <c r="S9" s="690"/>
      <c r="T9" s="690"/>
      <c r="U9" s="690"/>
      <c r="V9" s="690"/>
      <c r="W9" s="690"/>
      <c r="X9" s="691"/>
    </row>
    <row r="10" spans="2:24" ht="15.75" x14ac:dyDescent="0.25">
      <c r="B10" s="175">
        <f>'DSCR Multi and MU Pricer'!A9-0.001</f>
        <v>6.7489999999999997</v>
      </c>
      <c r="C10" s="403">
        <f>'DSCR Multi and MU Pricer'!H9</f>
        <v>99.515874999999994</v>
      </c>
      <c r="D10" s="326">
        <f>'DSCR Multi and MU Pricer'!I9</f>
        <v>99.015874999999994</v>
      </c>
      <c r="E10" s="179"/>
      <c r="F10" s="878"/>
      <c r="G10" s="879"/>
      <c r="H10" s="180" t="s">
        <v>20</v>
      </c>
      <c r="I10" s="405"/>
      <c r="J10" s="400">
        <v>0.125</v>
      </c>
      <c r="K10" s="400">
        <v>0</v>
      </c>
      <c r="L10" s="400">
        <v>-0.375</v>
      </c>
      <c r="M10" s="400">
        <v>-0.625</v>
      </c>
      <c r="N10" s="400">
        <v>-1</v>
      </c>
      <c r="O10" s="400">
        <v>-1.375</v>
      </c>
      <c r="P10" s="181" t="s">
        <v>12</v>
      </c>
      <c r="Q10" s="181" t="s">
        <v>12</v>
      </c>
      <c r="R10" s="690" t="s">
        <v>393</v>
      </c>
      <c r="S10" s="690"/>
      <c r="T10" s="690"/>
      <c r="U10" s="690"/>
      <c r="V10" s="690"/>
      <c r="W10" s="690"/>
      <c r="X10" s="691"/>
    </row>
    <row r="11" spans="2:24" ht="15.75" x14ac:dyDescent="0.25">
      <c r="B11" s="175">
        <f>'DSCR Multi and MU Pricer'!A10-0.001</f>
        <v>6.8739999999999997</v>
      </c>
      <c r="C11" s="403">
        <f>'DSCR Multi and MU Pricer'!H10</f>
        <v>100.04712499999999</v>
      </c>
      <c r="D11" s="326">
        <f>'DSCR Multi and MU Pricer'!I10</f>
        <v>99.547124999999994</v>
      </c>
      <c r="E11" s="177"/>
      <c r="F11" s="878"/>
      <c r="G11" s="879"/>
      <c r="H11" s="178" t="s">
        <v>22</v>
      </c>
      <c r="I11" s="316"/>
      <c r="J11" s="400">
        <v>-0.5</v>
      </c>
      <c r="K11" s="400">
        <v>-0.5</v>
      </c>
      <c r="L11" s="400">
        <v>-0.875</v>
      </c>
      <c r="M11" s="400">
        <v>-1.125</v>
      </c>
      <c r="N11" s="400">
        <v>-2.375</v>
      </c>
      <c r="O11" s="125" t="s">
        <v>12</v>
      </c>
      <c r="P11" s="182" t="s">
        <v>12</v>
      </c>
      <c r="Q11" s="182" t="s">
        <v>12</v>
      </c>
      <c r="R11" s="690" t="s">
        <v>38</v>
      </c>
      <c r="S11" s="690"/>
      <c r="T11" s="690"/>
      <c r="U11" s="690"/>
      <c r="V11" s="690"/>
      <c r="W11" s="690"/>
      <c r="X11" s="691"/>
    </row>
    <row r="12" spans="2:24" ht="15.75" x14ac:dyDescent="0.25">
      <c r="B12" s="175">
        <f>'DSCR Multi and MU Pricer'!A11-0.001</f>
        <v>6.9979999999999993</v>
      </c>
      <c r="C12" s="403">
        <f>'DSCR Multi and MU Pricer'!H11</f>
        <v>100.57837499999999</v>
      </c>
      <c r="D12" s="326">
        <f>'DSCR Multi and MU Pricer'!I11</f>
        <v>100.07837499999999</v>
      </c>
      <c r="E12" s="179"/>
      <c r="F12" s="878"/>
      <c r="G12" s="879"/>
      <c r="H12" s="178" t="s">
        <v>24</v>
      </c>
      <c r="I12" s="316"/>
      <c r="J12" s="400">
        <v>-1.625</v>
      </c>
      <c r="K12" s="400">
        <v>-2</v>
      </c>
      <c r="L12" s="400">
        <v>-2.5</v>
      </c>
      <c r="M12" s="400">
        <v>-2.875</v>
      </c>
      <c r="N12" s="400">
        <v>-3</v>
      </c>
      <c r="O12" s="125" t="s">
        <v>12</v>
      </c>
      <c r="P12" s="182" t="s">
        <v>12</v>
      </c>
      <c r="Q12" s="182" t="s">
        <v>12</v>
      </c>
      <c r="R12" s="641" t="s">
        <v>41</v>
      </c>
      <c r="S12" s="641"/>
      <c r="T12" s="641"/>
      <c r="U12" s="641"/>
      <c r="V12" s="641"/>
      <c r="W12" s="641"/>
      <c r="X12" s="642"/>
    </row>
    <row r="13" spans="2:24" ht="15.75" x14ac:dyDescent="0.25">
      <c r="B13" s="175">
        <f>'DSCR Multi and MU Pricer'!A12-0.001</f>
        <v>7.1239999999999997</v>
      </c>
      <c r="C13" s="403">
        <f>'DSCR Multi and MU Pricer'!H12</f>
        <v>101.10962499999999</v>
      </c>
      <c r="D13" s="326">
        <f>'DSCR Multi and MU Pricer'!I12</f>
        <v>100.60962499999999</v>
      </c>
      <c r="E13" s="179"/>
      <c r="F13" s="878"/>
      <c r="G13" s="879"/>
      <c r="H13" s="411" t="s">
        <v>79</v>
      </c>
      <c r="I13" s="412"/>
      <c r="J13" s="181" t="s">
        <v>12</v>
      </c>
      <c r="K13" s="181" t="s">
        <v>12</v>
      </c>
      <c r="L13" s="181" t="s">
        <v>12</v>
      </c>
      <c r="M13" s="181" t="s">
        <v>12</v>
      </c>
      <c r="N13" s="126" t="s">
        <v>12</v>
      </c>
      <c r="O13" s="182" t="s">
        <v>12</v>
      </c>
      <c r="P13" s="182" t="s">
        <v>12</v>
      </c>
      <c r="Q13" s="182" t="s">
        <v>12</v>
      </c>
      <c r="R13" s="690" t="s">
        <v>97</v>
      </c>
      <c r="S13" s="690"/>
      <c r="T13" s="690"/>
      <c r="U13" s="690"/>
      <c r="V13" s="690"/>
      <c r="W13" s="690"/>
      <c r="X13" s="691"/>
    </row>
    <row r="14" spans="2:24" ht="15.75" x14ac:dyDescent="0.25">
      <c r="B14" s="175">
        <f>'DSCR Multi and MU Pricer'!A13-0.001</f>
        <v>7.2489999999999997</v>
      </c>
      <c r="C14" s="403">
        <f>'DSCR Multi and MU Pricer'!H13</f>
        <v>101.64087499999999</v>
      </c>
      <c r="D14" s="326">
        <f>'DSCR Multi and MU Pricer'!I13</f>
        <v>101.14087499999999</v>
      </c>
      <c r="E14" s="179"/>
      <c r="F14" s="880"/>
      <c r="G14" s="881"/>
      <c r="H14" s="413" t="s">
        <v>373</v>
      </c>
      <c r="I14" s="404"/>
      <c r="J14" s="404">
        <v>0</v>
      </c>
      <c r="K14" s="400">
        <v>-0.125</v>
      </c>
      <c r="L14" s="400">
        <v>-0.5</v>
      </c>
      <c r="M14" s="400">
        <v>-0.625</v>
      </c>
      <c r="N14" s="400">
        <v>-1</v>
      </c>
      <c r="O14" s="125" t="s">
        <v>12</v>
      </c>
      <c r="P14" s="182" t="s">
        <v>12</v>
      </c>
      <c r="Q14" s="183" t="s">
        <v>12</v>
      </c>
      <c r="R14" s="690" t="s">
        <v>47</v>
      </c>
      <c r="S14" s="690"/>
      <c r="T14" s="690"/>
      <c r="U14" s="690"/>
      <c r="V14" s="690"/>
      <c r="W14" s="690"/>
      <c r="X14" s="691"/>
    </row>
    <row r="15" spans="2:24" ht="15.75" x14ac:dyDescent="0.25">
      <c r="B15" s="175">
        <f>'DSCR Multi and MU Pricer'!A14-0.001</f>
        <v>7.3739999999999997</v>
      </c>
      <c r="C15" s="403">
        <f>'DSCR Multi and MU Pricer'!H14</f>
        <v>102.122125</v>
      </c>
      <c r="D15" s="326">
        <f>'DSCR Multi and MU Pricer'!I14</f>
        <v>101.67212499999999</v>
      </c>
      <c r="E15" s="179"/>
      <c r="F15" s="720"/>
      <c r="G15" s="720"/>
      <c r="H15" s="721"/>
      <c r="I15" s="721"/>
      <c r="J15" s="172" t="s">
        <v>153</v>
      </c>
      <c r="K15" s="172">
        <v>0.55000000000000004</v>
      </c>
      <c r="L15" s="172">
        <v>0.60000000000000009</v>
      </c>
      <c r="M15" s="172">
        <v>0.65000000000000013</v>
      </c>
      <c r="N15" s="172">
        <v>0.70000000000000018</v>
      </c>
      <c r="O15" s="172">
        <v>0.75000000000000022</v>
      </c>
      <c r="P15" s="172">
        <v>0.80000000000000027</v>
      </c>
      <c r="Q15" s="182" t="s">
        <v>12</v>
      </c>
      <c r="R15" s="641" t="s">
        <v>49</v>
      </c>
      <c r="S15" s="641"/>
      <c r="T15" s="641"/>
      <c r="U15" s="641"/>
      <c r="V15" s="641"/>
      <c r="W15" s="641"/>
      <c r="X15" s="642"/>
    </row>
    <row r="16" spans="2:24" ht="15" customHeight="1" x14ac:dyDescent="0.25">
      <c r="B16" s="175">
        <f>'DSCR Multi and MU Pricer'!A15-0.001</f>
        <v>7.4989999999999997</v>
      </c>
      <c r="C16" s="403">
        <f>'DSCR Multi and MU Pricer'!H15</f>
        <v>102.728375</v>
      </c>
      <c r="D16" s="326">
        <f>'DSCR Multi and MU Pricer'!I15</f>
        <v>102.32837499999999</v>
      </c>
      <c r="E16" s="179"/>
      <c r="F16" s="722" t="s">
        <v>157</v>
      </c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184">
        <v>0.85</v>
      </c>
      <c r="R16" s="882" t="s">
        <v>366</v>
      </c>
      <c r="S16" s="882"/>
      <c r="T16" s="882"/>
      <c r="U16" s="882"/>
      <c r="V16" s="882"/>
      <c r="W16" s="882"/>
      <c r="X16" s="883"/>
    </row>
    <row r="17" spans="2:24" ht="15.75" x14ac:dyDescent="0.25">
      <c r="B17" s="175">
        <f>'DSCR Multi and MU Pricer'!A16-0.001</f>
        <v>7.6239999999999997</v>
      </c>
      <c r="C17" s="403">
        <f>'DSCR Multi and MU Pricer'!H16</f>
        <v>103.28749999999999</v>
      </c>
      <c r="D17" s="326">
        <f>'DSCR Multi and MU Pricer'!I16</f>
        <v>102.9375</v>
      </c>
      <c r="E17" s="179"/>
      <c r="F17" s="889" t="s">
        <v>158</v>
      </c>
      <c r="G17" s="890"/>
      <c r="H17" s="280" t="s">
        <v>289</v>
      </c>
      <c r="I17" s="281"/>
      <c r="J17" s="400">
        <v>-0.5</v>
      </c>
      <c r="K17" s="400">
        <v>-0.5</v>
      </c>
      <c r="L17" s="400">
        <v>-0.5</v>
      </c>
      <c r="M17" s="400">
        <v>-0.5</v>
      </c>
      <c r="N17" s="400">
        <v>-0.5</v>
      </c>
      <c r="O17" s="400">
        <v>-0.5</v>
      </c>
      <c r="P17" s="181" t="s">
        <v>12</v>
      </c>
      <c r="Q17" s="313"/>
      <c r="R17" s="641" t="s">
        <v>52</v>
      </c>
      <c r="S17" s="641"/>
      <c r="T17" s="641"/>
      <c r="U17" s="641"/>
      <c r="V17" s="641"/>
      <c r="W17" s="641"/>
      <c r="X17" s="642"/>
    </row>
    <row r="18" spans="2:24" ht="15" customHeight="1" x14ac:dyDescent="0.25">
      <c r="B18" s="175">
        <f>'DSCR Multi and MU Pricer'!A17-0.001</f>
        <v>7.7489999999999997</v>
      </c>
      <c r="C18" s="403">
        <f>'DSCR Multi and MU Pricer'!H17</f>
        <v>103.613</v>
      </c>
      <c r="D18" s="326">
        <f>'DSCR Multi and MU Pricer'!I17</f>
        <v>103.313</v>
      </c>
      <c r="E18" s="179"/>
      <c r="F18" s="891"/>
      <c r="G18" s="892"/>
      <c r="H18" s="280" t="s">
        <v>379</v>
      </c>
      <c r="I18" s="277"/>
      <c r="J18" s="400">
        <v>0.25</v>
      </c>
      <c r="K18" s="400">
        <v>0.25</v>
      </c>
      <c r="L18" s="400">
        <v>0.25</v>
      </c>
      <c r="M18" s="400">
        <v>0.25</v>
      </c>
      <c r="N18" s="400">
        <v>0.25</v>
      </c>
      <c r="O18" s="400">
        <v>0.375</v>
      </c>
      <c r="P18" s="181" t="s">
        <v>12</v>
      </c>
      <c r="Q18" s="181" t="s">
        <v>12</v>
      </c>
      <c r="R18" s="690" t="s">
        <v>106</v>
      </c>
      <c r="S18" s="690"/>
      <c r="T18" s="690"/>
      <c r="U18" s="690"/>
      <c r="V18" s="690"/>
      <c r="W18" s="690"/>
      <c r="X18" s="691"/>
    </row>
    <row r="19" spans="2:24" ht="15" customHeight="1" x14ac:dyDescent="0.25">
      <c r="B19" s="175">
        <f>'DSCR Multi and MU Pricer'!A18-0.001</f>
        <v>7.8739999999999997</v>
      </c>
      <c r="C19" s="403">
        <f>'DSCR Multi and MU Pricer'!H18</f>
        <v>104</v>
      </c>
      <c r="D19" s="326">
        <f>'DSCR Multi and MU Pricer'!I18</f>
        <v>103.75</v>
      </c>
      <c r="E19" s="179"/>
      <c r="F19" s="893" t="s">
        <v>290</v>
      </c>
      <c r="G19" s="893"/>
      <c r="H19" s="186" t="s">
        <v>380</v>
      </c>
      <c r="I19" s="187"/>
      <c r="J19" s="407">
        <v>-1.25</v>
      </c>
      <c r="K19" s="407">
        <v>-1.25</v>
      </c>
      <c r="L19" s="407">
        <v>-1.25</v>
      </c>
      <c r="M19" s="407">
        <v>-1.25</v>
      </c>
      <c r="N19" s="407">
        <v>-1.75</v>
      </c>
      <c r="O19" s="185" t="s">
        <v>12</v>
      </c>
      <c r="P19" s="185" t="s">
        <v>12</v>
      </c>
      <c r="Q19" s="181" t="s">
        <v>12</v>
      </c>
      <c r="R19" s="710" t="s">
        <v>159</v>
      </c>
      <c r="S19" s="710"/>
      <c r="T19" s="710"/>
      <c r="U19" s="710"/>
      <c r="V19" s="710"/>
      <c r="W19" s="710"/>
      <c r="X19" s="711"/>
    </row>
    <row r="20" spans="2:24" ht="15" customHeight="1" x14ac:dyDescent="0.25">
      <c r="B20" s="175">
        <f>'DSCR Multi and MU Pricer'!A19-0.001</f>
        <v>7.9979999999999993</v>
      </c>
      <c r="C20" s="403">
        <f>'DSCR Multi and MU Pricer'!H19</f>
        <v>104.2</v>
      </c>
      <c r="D20" s="326">
        <f>'DSCR Multi and MU Pricer'!I19</f>
        <v>104</v>
      </c>
      <c r="E20" s="179"/>
      <c r="F20" s="305"/>
      <c r="G20" s="314"/>
      <c r="H20" s="178"/>
      <c r="I20" s="316"/>
      <c r="J20" s="199"/>
      <c r="K20" s="199"/>
      <c r="L20" s="199"/>
      <c r="M20" s="199"/>
      <c r="N20" s="199"/>
      <c r="O20" s="199"/>
      <c r="P20" s="199"/>
      <c r="Q20" s="315" t="s">
        <v>12</v>
      </c>
      <c r="R20" s="710" t="s">
        <v>363</v>
      </c>
      <c r="S20" s="710"/>
      <c r="T20" s="710"/>
      <c r="U20" s="710"/>
      <c r="V20" s="710"/>
      <c r="W20" s="710"/>
      <c r="X20" s="711"/>
    </row>
    <row r="21" spans="2:24" ht="15" customHeight="1" thickBot="1" x14ac:dyDescent="0.3">
      <c r="B21" s="175">
        <f>'DSCR Multi and MU Pricer'!A20-0.001</f>
        <v>8.1240000000000006</v>
      </c>
      <c r="C21" s="403">
        <f>'DSCR Multi and MU Pricer'!H20</f>
        <v>104.45</v>
      </c>
      <c r="D21" s="326">
        <f>'DSCR Multi and MU Pricer'!I20</f>
        <v>104.25</v>
      </c>
      <c r="E21" s="179"/>
      <c r="F21" s="658" t="s">
        <v>163</v>
      </c>
      <c r="G21" s="659"/>
      <c r="H21" s="659"/>
      <c r="I21" s="659"/>
      <c r="J21" s="659"/>
      <c r="K21" s="659"/>
      <c r="L21" s="659"/>
      <c r="M21" s="659"/>
      <c r="N21" s="659"/>
      <c r="O21" s="659"/>
      <c r="P21" s="659"/>
      <c r="Q21" s="182" t="s">
        <v>12</v>
      </c>
      <c r="R21" s="884" t="s">
        <v>160</v>
      </c>
      <c r="S21" s="884"/>
      <c r="T21" s="884"/>
      <c r="U21" s="884"/>
      <c r="V21" s="884"/>
      <c r="W21" s="884"/>
      <c r="X21" s="885"/>
    </row>
    <row r="22" spans="2:24" ht="15" customHeight="1" x14ac:dyDescent="0.25">
      <c r="B22" s="175">
        <f>'DSCR Multi and MU Pricer'!A21-0.001</f>
        <v>8.2490000000000006</v>
      </c>
      <c r="C22" s="403">
        <f>'DSCR Multi and MU Pricer'!H21</f>
        <v>104.7</v>
      </c>
      <c r="D22" s="326">
        <f>'DSCR Multi and MU Pricer'!I21</f>
        <v>104.5</v>
      </c>
      <c r="E22" s="179"/>
      <c r="F22" s="848" t="s">
        <v>164</v>
      </c>
      <c r="G22" s="848"/>
      <c r="H22" s="401" t="s">
        <v>332</v>
      </c>
      <c r="I22" s="402"/>
      <c r="J22" s="392">
        <v>-0.25</v>
      </c>
      <c r="K22" s="392">
        <v>-0.25</v>
      </c>
      <c r="L22" s="392">
        <v>-0.25</v>
      </c>
      <c r="M22" s="392">
        <v>-0.25</v>
      </c>
      <c r="N22" s="392">
        <v>-0.25</v>
      </c>
      <c r="O22" s="399">
        <v>-0.5</v>
      </c>
      <c r="P22" s="182" t="s">
        <v>12</v>
      </c>
      <c r="Q22" s="182" t="s">
        <v>12</v>
      </c>
      <c r="R22" s="750" t="s">
        <v>21</v>
      </c>
      <c r="S22" s="750"/>
      <c r="T22" s="750"/>
      <c r="U22" s="816">
        <v>6.25E-2</v>
      </c>
      <c r="V22" s="816"/>
      <c r="W22" s="816"/>
      <c r="X22" s="817"/>
    </row>
    <row r="23" spans="2:24" ht="15" customHeight="1" x14ac:dyDescent="0.25">
      <c r="B23" s="175">
        <f>'DSCR Multi and MU Pricer'!A22-0.001</f>
        <v>8.3740000000000006</v>
      </c>
      <c r="C23" s="403">
        <f>'DSCR Multi and MU Pricer'!H22</f>
        <v>104.825</v>
      </c>
      <c r="D23" s="326">
        <f>'DSCR Multi and MU Pricer'!I22</f>
        <v>104.625</v>
      </c>
      <c r="E23" s="179"/>
      <c r="F23" s="849"/>
      <c r="G23" s="849"/>
      <c r="H23" s="401" t="s">
        <v>333</v>
      </c>
      <c r="I23" s="402"/>
      <c r="J23" s="392">
        <v>-0.25</v>
      </c>
      <c r="K23" s="392">
        <v>-0.25</v>
      </c>
      <c r="L23" s="392">
        <v>-0.25</v>
      </c>
      <c r="M23" s="392">
        <v>-0.25</v>
      </c>
      <c r="N23" s="392">
        <v>-0.25</v>
      </c>
      <c r="O23" s="399">
        <v>-0.5</v>
      </c>
      <c r="P23" s="182" t="s">
        <v>12</v>
      </c>
      <c r="Q23" s="182" t="s">
        <v>12</v>
      </c>
      <c r="R23" s="750" t="s">
        <v>23</v>
      </c>
      <c r="S23" s="750"/>
      <c r="T23" s="750"/>
      <c r="U23" s="818">
        <v>0</v>
      </c>
      <c r="V23" s="818"/>
      <c r="W23" s="818"/>
      <c r="X23" s="819"/>
    </row>
    <row r="24" spans="2:24" ht="15" customHeight="1" x14ac:dyDescent="0.25">
      <c r="B24" s="175">
        <f>'DSCR Multi and MU Pricer'!A23-0.001</f>
        <v>8.4990000000000006</v>
      </c>
      <c r="C24" s="403">
        <f>'DSCR Multi and MU Pricer'!H23</f>
        <v>105.075</v>
      </c>
      <c r="D24" s="326">
        <f>'DSCR Multi and MU Pricer'!I23</f>
        <v>104.875</v>
      </c>
      <c r="E24" s="179"/>
      <c r="F24" s="849"/>
      <c r="G24" s="849"/>
      <c r="H24" s="401" t="s">
        <v>280</v>
      </c>
      <c r="I24" s="402"/>
      <c r="J24" s="182" t="s">
        <v>12</v>
      </c>
      <c r="K24" s="182" t="s">
        <v>12</v>
      </c>
      <c r="L24" s="182" t="s">
        <v>12</v>
      </c>
      <c r="M24" s="182" t="s">
        <v>12</v>
      </c>
      <c r="N24" s="182" t="s">
        <v>12</v>
      </c>
      <c r="O24" s="182" t="s">
        <v>12</v>
      </c>
      <c r="P24" s="182" t="s">
        <v>12</v>
      </c>
      <c r="Q24" s="282"/>
      <c r="R24" s="750" t="s">
        <v>25</v>
      </c>
      <c r="S24" s="750"/>
      <c r="T24" s="750"/>
      <c r="U24" s="761">
        <v>-0.125</v>
      </c>
      <c r="V24" s="761"/>
      <c r="W24" s="761"/>
      <c r="X24" s="762"/>
    </row>
    <row r="25" spans="2:24" ht="15" customHeight="1" x14ac:dyDescent="0.25">
      <c r="B25" s="175">
        <f>'DSCR Multi and MU Pricer'!A24-0.001</f>
        <v>8.6240000000000006</v>
      </c>
      <c r="C25" s="403">
        <f>'DSCR Multi and MU Pricer'!H24</f>
        <v>105.325</v>
      </c>
      <c r="D25" s="326">
        <f>'DSCR Multi and MU Pricer'!I24</f>
        <v>105.125</v>
      </c>
      <c r="E25" s="179"/>
      <c r="F25" s="850"/>
      <c r="G25" s="850"/>
      <c r="H25" s="401" t="s">
        <v>371</v>
      </c>
      <c r="I25" s="402"/>
      <c r="J25" s="392">
        <v>-0.25</v>
      </c>
      <c r="K25" s="392">
        <v>-0.25</v>
      </c>
      <c r="L25" s="392">
        <v>-0.25</v>
      </c>
      <c r="M25" s="392">
        <v>-0.25</v>
      </c>
      <c r="N25" s="392">
        <v>-0.25</v>
      </c>
      <c r="O25" s="392">
        <v>-0.25</v>
      </c>
      <c r="P25" s="182" t="s">
        <v>12</v>
      </c>
      <c r="Q25" s="189" t="s">
        <v>12</v>
      </c>
      <c r="R25" s="692" t="s">
        <v>165</v>
      </c>
      <c r="S25" s="692"/>
      <c r="T25" s="693" t="s">
        <v>166</v>
      </c>
      <c r="U25" s="693"/>
      <c r="V25" s="693"/>
      <c r="W25" s="693"/>
      <c r="X25" s="694"/>
    </row>
    <row r="26" spans="2:24" ht="15.75" x14ac:dyDescent="0.25">
      <c r="B26" s="175">
        <f>'DSCR Multi and MU Pricer'!A25-0.001</f>
        <v>8.7490000000000006</v>
      </c>
      <c r="C26" s="403">
        <f>'DSCR Multi and MU Pricer'!H25</f>
        <v>105.575</v>
      </c>
      <c r="D26" s="326">
        <f>'DSCR Multi and MU Pricer'!I25</f>
        <v>105.375</v>
      </c>
      <c r="E26" s="179"/>
      <c r="F26" s="851" t="s">
        <v>90</v>
      </c>
      <c r="G26" s="851"/>
      <c r="H26" s="401" t="s">
        <v>93</v>
      </c>
      <c r="I26" s="402"/>
      <c r="J26" s="185" t="s">
        <v>12</v>
      </c>
      <c r="K26" s="185" t="s">
        <v>12</v>
      </c>
      <c r="L26" s="185" t="s">
        <v>12</v>
      </c>
      <c r="M26" s="185" t="s">
        <v>12</v>
      </c>
      <c r="N26" s="185" t="s">
        <v>12</v>
      </c>
      <c r="O26" s="185" t="s">
        <v>12</v>
      </c>
      <c r="P26" s="182" t="s">
        <v>12</v>
      </c>
      <c r="Q26" s="189" t="s">
        <v>12</v>
      </c>
      <c r="R26" s="640" t="s">
        <v>168</v>
      </c>
      <c r="S26" s="640"/>
      <c r="T26" s="695">
        <v>-0.25</v>
      </c>
      <c r="U26" s="695"/>
      <c r="V26" s="695"/>
      <c r="W26" s="695"/>
      <c r="X26" s="696"/>
    </row>
    <row r="27" spans="2:24" ht="15.75" x14ac:dyDescent="0.25">
      <c r="B27" s="175">
        <f>'DSCR Multi and MU Pricer'!A26-0.001</f>
        <v>8.8740000000000006</v>
      </c>
      <c r="C27" s="403">
        <f>'DSCR Multi and MU Pricer'!H26</f>
        <v>105.825</v>
      </c>
      <c r="D27" s="326">
        <f>'DSCR Multi and MU Pricer'!I26</f>
        <v>105.625</v>
      </c>
      <c r="E27" s="179"/>
      <c r="F27" s="849"/>
      <c r="G27" s="849"/>
      <c r="H27" s="401" t="s">
        <v>94</v>
      </c>
      <c r="I27" s="402"/>
      <c r="J27" s="392">
        <v>-0.125</v>
      </c>
      <c r="K27" s="392">
        <v>-0.125</v>
      </c>
      <c r="L27" s="392">
        <v>-0.25</v>
      </c>
      <c r="M27" s="392">
        <v>-0.375</v>
      </c>
      <c r="N27" s="392">
        <v>-0.5</v>
      </c>
      <c r="O27" s="393" t="s">
        <v>12</v>
      </c>
      <c r="P27" s="182" t="s">
        <v>12</v>
      </c>
      <c r="Q27" s="189" t="s">
        <v>12</v>
      </c>
      <c r="R27" s="640" t="s">
        <v>21</v>
      </c>
      <c r="S27" s="640"/>
      <c r="T27" s="697">
        <v>-0.375</v>
      </c>
      <c r="U27" s="697"/>
      <c r="V27" s="697"/>
      <c r="W27" s="697"/>
      <c r="X27" s="698"/>
    </row>
    <row r="28" spans="2:24" ht="15.75" x14ac:dyDescent="0.25">
      <c r="B28" s="175">
        <f>'DSCR Multi and MU Pricer'!A27-0.001</f>
        <v>8.9980000000000011</v>
      </c>
      <c r="C28" s="403">
        <f>'DSCR Multi and MU Pricer'!H27</f>
        <v>106.075</v>
      </c>
      <c r="D28" s="326">
        <f>'DSCR Multi and MU Pricer'!I27</f>
        <v>105.875</v>
      </c>
      <c r="E28" s="179"/>
      <c r="F28" s="849"/>
      <c r="G28" s="849"/>
      <c r="H28" s="401" t="s">
        <v>96</v>
      </c>
      <c r="I28" s="402"/>
      <c r="J28" s="392">
        <v>0</v>
      </c>
      <c r="K28" s="392">
        <v>0</v>
      </c>
      <c r="L28" s="392">
        <v>0</v>
      </c>
      <c r="M28" s="392">
        <v>0</v>
      </c>
      <c r="N28" s="392">
        <v>0</v>
      </c>
      <c r="O28" s="392">
        <v>0</v>
      </c>
      <c r="P28" s="182" t="s">
        <v>12</v>
      </c>
      <c r="Q28" s="189" t="s">
        <v>12</v>
      </c>
      <c r="R28" s="640" t="s">
        <v>28</v>
      </c>
      <c r="S28" s="640"/>
      <c r="T28" s="646">
        <v>-0.25</v>
      </c>
      <c r="U28" s="646"/>
      <c r="V28" s="646"/>
      <c r="W28" s="646"/>
      <c r="X28" s="647"/>
    </row>
    <row r="29" spans="2:24" ht="15.75" x14ac:dyDescent="0.25">
      <c r="B29" s="175">
        <f>'DSCR Multi and MU Pricer'!A28-0.001</f>
        <v>9.1240000000000006</v>
      </c>
      <c r="C29" s="403">
        <f>'DSCR Multi and MU Pricer'!H28</f>
        <v>106.325</v>
      </c>
      <c r="D29" s="326">
        <f>'DSCR Multi and MU Pricer'!I28</f>
        <v>106.125</v>
      </c>
      <c r="E29" s="179"/>
      <c r="F29" s="849"/>
      <c r="G29" s="849"/>
      <c r="H29" s="401" t="s">
        <v>98</v>
      </c>
      <c r="I29" s="402"/>
      <c r="J29" s="392">
        <v>-0.125</v>
      </c>
      <c r="K29" s="392">
        <v>-0.125</v>
      </c>
      <c r="L29" s="392">
        <v>-0.25</v>
      </c>
      <c r="M29" s="392">
        <v>-0.25</v>
      </c>
      <c r="N29" s="392">
        <v>-0.375</v>
      </c>
      <c r="O29" s="392">
        <v>-0.5</v>
      </c>
      <c r="P29" s="182" t="s">
        <v>12</v>
      </c>
      <c r="Q29" s="189" t="s">
        <v>12</v>
      </c>
      <c r="R29" s="640" t="s">
        <v>169</v>
      </c>
      <c r="S29" s="640"/>
      <c r="T29" s="646" t="s">
        <v>25</v>
      </c>
      <c r="U29" s="646"/>
      <c r="V29" s="646"/>
      <c r="W29" s="646"/>
      <c r="X29" s="647"/>
    </row>
    <row r="30" spans="2:24" ht="15.75" x14ac:dyDescent="0.25">
      <c r="B30" s="175">
        <f>'DSCR Multi and MU Pricer'!A29-0.001</f>
        <v>9.2490000000000006</v>
      </c>
      <c r="C30" s="403">
        <f>'DSCR Multi and MU Pricer'!H29</f>
        <v>106.575</v>
      </c>
      <c r="D30" s="326">
        <f>'DSCR Multi and MU Pricer'!I29</f>
        <v>106.375</v>
      </c>
      <c r="E30" s="179"/>
      <c r="F30" s="849"/>
      <c r="G30" s="849"/>
      <c r="H30" s="401" t="s">
        <v>99</v>
      </c>
      <c r="I30" s="402"/>
      <c r="J30" s="392">
        <v>-0.125</v>
      </c>
      <c r="K30" s="392">
        <v>-0.125</v>
      </c>
      <c r="L30" s="392">
        <v>-0.25</v>
      </c>
      <c r="M30" s="392">
        <v>-0.375</v>
      </c>
      <c r="N30" s="392">
        <v>-0.5</v>
      </c>
      <c r="O30" s="392">
        <v>-1.5</v>
      </c>
      <c r="P30" s="182" t="s">
        <v>12</v>
      </c>
      <c r="Q30" s="189" t="s">
        <v>12</v>
      </c>
      <c r="R30" s="648" t="s">
        <v>164</v>
      </c>
      <c r="S30" s="648"/>
      <c r="T30" s="191" t="s">
        <v>170</v>
      </c>
      <c r="U30" s="191" t="s">
        <v>171</v>
      </c>
      <c r="V30" s="191" t="s">
        <v>116</v>
      </c>
      <c r="W30" s="191" t="s">
        <v>172</v>
      </c>
      <c r="X30" s="192" t="s">
        <v>173</v>
      </c>
    </row>
    <row r="31" spans="2:24" ht="15.75" x14ac:dyDescent="0.25">
      <c r="B31" s="175">
        <f>'DSCR Multi and MU Pricer'!A30-0.001</f>
        <v>9.3740000000000006</v>
      </c>
      <c r="C31" s="403">
        <f>'DSCR Multi and MU Pricer'!H30</f>
        <v>106.825</v>
      </c>
      <c r="D31" s="326">
        <f>'DSCR Multi and MU Pricer'!I30</f>
        <v>106.625</v>
      </c>
      <c r="E31" s="179"/>
      <c r="F31" s="849"/>
      <c r="G31" s="849"/>
      <c r="H31" s="401" t="s">
        <v>100</v>
      </c>
      <c r="I31" s="402"/>
      <c r="J31" s="392">
        <v>-0.375</v>
      </c>
      <c r="K31" s="392">
        <v>-0.375</v>
      </c>
      <c r="L31" s="392">
        <v>-0.375</v>
      </c>
      <c r="M31" s="392">
        <v>-0.5</v>
      </c>
      <c r="N31" s="392">
        <v>-0.75</v>
      </c>
      <c r="O31" s="392">
        <v>-1.625</v>
      </c>
      <c r="P31" s="182" t="s">
        <v>12</v>
      </c>
      <c r="Q31" s="189" t="s">
        <v>12</v>
      </c>
      <c r="R31" s="649" t="s">
        <v>174</v>
      </c>
      <c r="S31" s="649"/>
      <c r="T31" s="193"/>
      <c r="U31" s="193">
        <v>360</v>
      </c>
      <c r="V31" s="193">
        <v>360</v>
      </c>
      <c r="W31" s="193"/>
      <c r="X31" s="194"/>
    </row>
    <row r="32" spans="2:24" ht="15.75" x14ac:dyDescent="0.25">
      <c r="B32" s="175">
        <f>'DSCR Multi and MU Pricer'!A31-0.001</f>
        <v>9.4990000000000006</v>
      </c>
      <c r="C32" s="403">
        <f>'DSCR Multi and MU Pricer'!H31</f>
        <v>107.075</v>
      </c>
      <c r="D32" s="326">
        <f>'DSCR Multi and MU Pricer'!I31</f>
        <v>106.875</v>
      </c>
      <c r="E32" s="179"/>
      <c r="F32" s="849"/>
      <c r="G32" s="849"/>
      <c r="H32" s="401" t="s">
        <v>101</v>
      </c>
      <c r="I32" s="402"/>
      <c r="J32" s="394" t="s">
        <v>12</v>
      </c>
      <c r="K32" s="394" t="s">
        <v>12</v>
      </c>
      <c r="L32" s="394" t="s">
        <v>12</v>
      </c>
      <c r="M32" s="394" t="s">
        <v>12</v>
      </c>
      <c r="N32" s="394" t="s">
        <v>12</v>
      </c>
      <c r="O32" s="394" t="s">
        <v>12</v>
      </c>
      <c r="P32" s="182" t="s">
        <v>12</v>
      </c>
      <c r="Q32" s="189" t="s">
        <v>12</v>
      </c>
      <c r="R32" s="649" t="s">
        <v>175</v>
      </c>
      <c r="S32" s="649"/>
      <c r="T32" s="193">
        <v>120</v>
      </c>
      <c r="U32" s="193">
        <v>240</v>
      </c>
      <c r="V32" s="193">
        <v>360</v>
      </c>
      <c r="W32" s="193"/>
      <c r="X32" s="194"/>
    </row>
    <row r="33" spans="2:25" ht="15.75" x14ac:dyDescent="0.25">
      <c r="B33" s="175">
        <f>'DSCR Multi and MU Pricer'!A32-0.001</f>
        <v>9.6240000000000006</v>
      </c>
      <c r="C33" s="403">
        <f>'DSCR Multi and MU Pricer'!H32</f>
        <v>107.325</v>
      </c>
      <c r="D33" s="326">
        <f>'DSCR Multi and MU Pricer'!I32</f>
        <v>107.125</v>
      </c>
      <c r="E33" s="179"/>
      <c r="F33" s="850"/>
      <c r="G33" s="850"/>
      <c r="H33" s="401" t="s">
        <v>102</v>
      </c>
      <c r="I33" s="402"/>
      <c r="J33" s="394" t="s">
        <v>12</v>
      </c>
      <c r="K33" s="394" t="s">
        <v>12</v>
      </c>
      <c r="L33" s="394" t="s">
        <v>12</v>
      </c>
      <c r="M33" s="394" t="s">
        <v>12</v>
      </c>
      <c r="N33" s="394" t="s">
        <v>12</v>
      </c>
      <c r="O33" s="394" t="s">
        <v>12</v>
      </c>
      <c r="P33" s="182" t="s">
        <v>12</v>
      </c>
      <c r="Q33" s="189" t="s">
        <v>12</v>
      </c>
      <c r="R33" s="640" t="s">
        <v>69</v>
      </c>
      <c r="S33" s="640"/>
      <c r="T33" s="195"/>
      <c r="U33" s="196">
        <v>360</v>
      </c>
      <c r="V33" s="196">
        <v>360</v>
      </c>
      <c r="W33" s="197" t="s">
        <v>176</v>
      </c>
      <c r="X33" s="198">
        <v>6.5000000000000002E-2</v>
      </c>
    </row>
    <row r="34" spans="2:25" ht="14.45" customHeight="1" x14ac:dyDescent="0.25">
      <c r="B34" s="175">
        <f>'DSCR Multi and MU Pricer'!A33-0.001</f>
        <v>9.7490000000000006</v>
      </c>
      <c r="C34" s="403">
        <f>'DSCR Multi and MU Pricer'!H33</f>
        <v>107.575</v>
      </c>
      <c r="D34" s="326">
        <f>'DSCR Multi and MU Pricer'!I33</f>
        <v>107.375</v>
      </c>
      <c r="E34" s="179"/>
      <c r="F34" s="851" t="s">
        <v>291</v>
      </c>
      <c r="G34" s="851"/>
      <c r="H34" s="401" t="s">
        <v>298</v>
      </c>
      <c r="I34" s="402"/>
      <c r="J34" s="392">
        <v>0</v>
      </c>
      <c r="K34" s="392">
        <v>0</v>
      </c>
      <c r="L34" s="392">
        <v>-0.25</v>
      </c>
      <c r="M34" s="392">
        <v>-0.5</v>
      </c>
      <c r="N34" s="392">
        <v>-0.75</v>
      </c>
      <c r="O34" s="395" t="s">
        <v>12</v>
      </c>
      <c r="P34" s="182" t="s">
        <v>12</v>
      </c>
      <c r="Q34" s="189" t="s">
        <v>12</v>
      </c>
      <c r="R34" s="640" t="s">
        <v>177</v>
      </c>
      <c r="S34" s="640"/>
      <c r="T34" s="193">
        <v>120</v>
      </c>
      <c r="U34" s="193">
        <v>240</v>
      </c>
      <c r="V34" s="193">
        <v>360</v>
      </c>
      <c r="W34" s="197" t="s">
        <v>176</v>
      </c>
      <c r="X34" s="198">
        <v>6.5000000000000002E-2</v>
      </c>
    </row>
    <row r="35" spans="2:25" ht="15" customHeight="1" x14ac:dyDescent="0.25">
      <c r="B35" s="175">
        <f>'DSCR Multi and MU Pricer'!A34-0.001</f>
        <v>9.8740000000000006</v>
      </c>
      <c r="C35" s="403">
        <f>'DSCR Multi and MU Pricer'!H34</f>
        <v>107.825</v>
      </c>
      <c r="D35" s="326">
        <f>'DSCR Multi and MU Pricer'!I34</f>
        <v>107.625</v>
      </c>
      <c r="E35" s="179"/>
      <c r="F35" s="849"/>
      <c r="G35" s="849"/>
      <c r="H35" s="401" t="s">
        <v>178</v>
      </c>
      <c r="I35" s="402"/>
      <c r="J35" s="392">
        <v>0</v>
      </c>
      <c r="K35" s="392">
        <v>0</v>
      </c>
      <c r="L35" s="392">
        <v>-0.25</v>
      </c>
      <c r="M35" s="392">
        <v>-0.5</v>
      </c>
      <c r="N35" s="392">
        <v>-0.75</v>
      </c>
      <c r="O35" s="395" t="s">
        <v>12</v>
      </c>
      <c r="P35" s="182" t="s">
        <v>12</v>
      </c>
      <c r="Q35" s="189" t="s">
        <v>12</v>
      </c>
      <c r="R35" s="640" t="s">
        <v>347</v>
      </c>
      <c r="S35" s="640"/>
      <c r="T35" s="193"/>
      <c r="U35" s="193">
        <v>360</v>
      </c>
      <c r="V35" s="193">
        <v>360</v>
      </c>
      <c r="W35" s="197" t="s">
        <v>352</v>
      </c>
      <c r="X35" s="198">
        <v>6.5000000000000002E-2</v>
      </c>
    </row>
    <row r="36" spans="2:25" ht="15" customHeight="1" x14ac:dyDescent="0.25">
      <c r="B36" s="175">
        <f>'DSCR Multi and MU Pricer'!A35-0.001</f>
        <v>9.9980000000000011</v>
      </c>
      <c r="C36" s="403">
        <f>'DSCR Multi and MU Pricer'!H35</f>
        <v>108.075</v>
      </c>
      <c r="D36" s="326">
        <f>'DSCR Multi and MU Pricer'!I35</f>
        <v>107.875</v>
      </c>
      <c r="E36" s="179"/>
      <c r="F36" s="850"/>
      <c r="G36" s="850"/>
      <c r="H36" s="401" t="s">
        <v>275</v>
      </c>
      <c r="I36" s="402"/>
      <c r="J36" s="392">
        <v>0</v>
      </c>
      <c r="K36" s="392">
        <v>0</v>
      </c>
      <c r="L36" s="392">
        <v>0</v>
      </c>
      <c r="M36" s="392">
        <v>0</v>
      </c>
      <c r="N36" s="392">
        <v>0</v>
      </c>
      <c r="O36" s="392">
        <v>0</v>
      </c>
      <c r="P36" s="182" t="s">
        <v>12</v>
      </c>
      <c r="Q36" s="189" t="s">
        <v>12</v>
      </c>
      <c r="R36" s="640" t="s">
        <v>179</v>
      </c>
      <c r="S36" s="640"/>
      <c r="T36" s="193">
        <v>120</v>
      </c>
      <c r="U36" s="193">
        <v>360</v>
      </c>
      <c r="V36" s="193">
        <v>480</v>
      </c>
      <c r="W36" s="195"/>
      <c r="X36" s="198"/>
    </row>
    <row r="37" spans="2:25" ht="15" customHeight="1" x14ac:dyDescent="0.25">
      <c r="B37" s="175">
        <f>'DSCR Multi and MU Pricer'!A36-0.001</f>
        <v>10.124000000000001</v>
      </c>
      <c r="C37" s="403">
        <f>'DSCR Multi and MU Pricer'!H36</f>
        <v>108.325</v>
      </c>
      <c r="D37" s="326">
        <f>'DSCR Multi and MU Pricer'!I36</f>
        <v>108.125</v>
      </c>
      <c r="E37" s="179"/>
      <c r="F37" s="851" t="s">
        <v>292</v>
      </c>
      <c r="G37" s="851"/>
      <c r="H37" s="401" t="s">
        <v>196</v>
      </c>
      <c r="I37" s="402"/>
      <c r="J37" s="396">
        <v>-2.5</v>
      </c>
      <c r="K37" s="396">
        <v>-2.5</v>
      </c>
      <c r="L37" s="396">
        <v>-3.75</v>
      </c>
      <c r="M37" s="396">
        <v>-4</v>
      </c>
      <c r="N37" s="396">
        <v>-5.75</v>
      </c>
      <c r="O37" s="392">
        <v>-6</v>
      </c>
      <c r="P37" s="217" t="s">
        <v>12</v>
      </c>
      <c r="Q37" s="189" t="s">
        <v>12</v>
      </c>
      <c r="R37" s="886" t="s">
        <v>181</v>
      </c>
      <c r="S37" s="887"/>
      <c r="T37" s="887"/>
      <c r="U37" s="887"/>
      <c r="V37" s="887"/>
      <c r="W37" s="887"/>
      <c r="X37" s="888"/>
    </row>
    <row r="38" spans="2:25" ht="15" customHeight="1" x14ac:dyDescent="0.25">
      <c r="B38" s="175">
        <f>'DSCR Multi and MU Pricer'!A37-0.001</f>
        <v>10.249000000000001</v>
      </c>
      <c r="C38" s="403">
        <f>'DSCR Multi and MU Pricer'!H37</f>
        <v>108.575</v>
      </c>
      <c r="D38" s="326">
        <f>'DSCR Multi and MU Pricer'!I37</f>
        <v>108.375</v>
      </c>
      <c r="E38" s="179"/>
      <c r="F38" s="850"/>
      <c r="G38" s="850"/>
      <c r="H38" s="401" t="s">
        <v>198</v>
      </c>
      <c r="I38" s="402"/>
      <c r="J38" s="396">
        <v>-2.5</v>
      </c>
      <c r="K38" s="396">
        <v>-2.5</v>
      </c>
      <c r="L38" s="396">
        <v>-3.75</v>
      </c>
      <c r="M38" s="396">
        <v>-4</v>
      </c>
      <c r="N38" s="396">
        <v>-5.75</v>
      </c>
      <c r="O38" s="392">
        <v>-6</v>
      </c>
      <c r="P38" s="217" t="s">
        <v>12</v>
      </c>
      <c r="Q38" s="189" t="s">
        <v>12</v>
      </c>
      <c r="R38" s="643" t="s">
        <v>182</v>
      </c>
      <c r="S38" s="644"/>
      <c r="T38" s="644"/>
      <c r="U38" s="644"/>
      <c r="V38" s="644"/>
      <c r="W38" s="644"/>
      <c r="X38" s="645"/>
    </row>
    <row r="39" spans="2:25" ht="15" customHeight="1" x14ac:dyDescent="0.25">
      <c r="B39" s="175">
        <f>'DSCR Multi and MU Pricer'!A38-0.001</f>
        <v>10.374000000000001</v>
      </c>
      <c r="C39" s="403">
        <f>'DSCR Multi and MU Pricer'!H38</f>
        <v>108.825</v>
      </c>
      <c r="D39" s="326">
        <f>'DSCR Multi and MU Pricer'!I38</f>
        <v>108.625</v>
      </c>
      <c r="E39" s="179"/>
      <c r="F39" s="851" t="s">
        <v>293</v>
      </c>
      <c r="G39" s="851"/>
      <c r="H39" s="401" t="s">
        <v>202</v>
      </c>
      <c r="I39" s="402"/>
      <c r="J39" s="397">
        <v>-0.625</v>
      </c>
      <c r="K39" s="397">
        <v>-0.75</v>
      </c>
      <c r="L39" s="397">
        <v>-0.875</v>
      </c>
      <c r="M39" s="397">
        <v>-1.125</v>
      </c>
      <c r="N39" s="397">
        <v>-1.5</v>
      </c>
      <c r="O39" s="398" t="s">
        <v>12</v>
      </c>
      <c r="P39" s="206" t="s">
        <v>12</v>
      </c>
      <c r="Q39" s="189" t="s">
        <v>12</v>
      </c>
      <c r="R39" s="200" t="s">
        <v>362</v>
      </c>
      <c r="S39" s="201"/>
      <c r="T39" s="201"/>
      <c r="U39" s="201"/>
      <c r="V39" s="204"/>
      <c r="W39" s="204"/>
      <c r="X39" s="205"/>
    </row>
    <row r="40" spans="2:25" ht="15" customHeight="1" x14ac:dyDescent="0.25">
      <c r="B40" s="175">
        <f>'DSCR Multi and MU Pricer'!A39-0.001</f>
        <v>10.499000000000001</v>
      </c>
      <c r="C40" s="403">
        <f>'DSCR Multi and MU Pricer'!H39</f>
        <v>109.075</v>
      </c>
      <c r="D40" s="326">
        <f>'DSCR Multi and MU Pricer'!I39</f>
        <v>108.875</v>
      </c>
      <c r="E40" s="179"/>
      <c r="F40" s="849"/>
      <c r="G40" s="849"/>
      <c r="H40" s="401" t="s">
        <v>125</v>
      </c>
      <c r="I40" s="402"/>
      <c r="J40" s="396">
        <v>-0.25</v>
      </c>
      <c r="K40" s="396">
        <v>-0.375</v>
      </c>
      <c r="L40" s="396">
        <v>-0.5</v>
      </c>
      <c r="M40" s="396">
        <v>-0.625</v>
      </c>
      <c r="N40" s="396">
        <v>-1</v>
      </c>
      <c r="O40" s="398" t="s">
        <v>12</v>
      </c>
      <c r="P40" s="206" t="s">
        <v>12</v>
      </c>
      <c r="Q40" s="189" t="s">
        <v>12</v>
      </c>
      <c r="R40" s="203" t="s">
        <v>184</v>
      </c>
      <c r="S40" s="204"/>
      <c r="T40" s="204"/>
      <c r="U40" s="204"/>
      <c r="V40" s="201"/>
      <c r="W40" s="201"/>
      <c r="X40" s="202"/>
    </row>
    <row r="41" spans="2:25" ht="16.149999999999999" customHeight="1" x14ac:dyDescent="0.25">
      <c r="B41" s="175">
        <f>'DSCR Multi and MU Pricer'!A40-0.001</f>
        <v>10.624000000000001</v>
      </c>
      <c r="C41" s="403">
        <f>'DSCR Multi and MU Pricer'!H40</f>
        <v>109.325</v>
      </c>
      <c r="D41" s="326">
        <f>'DSCR Multi and MU Pricer'!I40</f>
        <v>109.125</v>
      </c>
      <c r="E41" s="179"/>
      <c r="F41" s="850"/>
      <c r="G41" s="850"/>
      <c r="H41" s="401" t="s">
        <v>188</v>
      </c>
      <c r="I41" s="402"/>
      <c r="J41" s="397">
        <v>-0.25</v>
      </c>
      <c r="K41" s="397">
        <v>-0.25</v>
      </c>
      <c r="L41" s="397">
        <v>-0.25</v>
      </c>
      <c r="M41" s="397">
        <v>-0.25</v>
      </c>
      <c r="N41" s="332">
        <v>-0.375</v>
      </c>
      <c r="O41" s="397">
        <v>-0.5</v>
      </c>
      <c r="P41" s="182" t="s">
        <v>12</v>
      </c>
      <c r="Q41" s="189" t="s">
        <v>12</v>
      </c>
      <c r="R41" s="203" t="s">
        <v>186</v>
      </c>
      <c r="S41" s="208"/>
      <c r="T41" s="209"/>
      <c r="U41" s="209"/>
      <c r="V41" s="209"/>
      <c r="W41" s="209"/>
      <c r="X41" s="210"/>
    </row>
    <row r="42" spans="2:25" ht="16.149999999999999" customHeight="1" x14ac:dyDescent="0.25">
      <c r="B42" s="175">
        <f>'DSCR Multi and MU Pricer'!A41-0.001</f>
        <v>10.749000000000001</v>
      </c>
      <c r="C42" s="403">
        <f>'DSCR Multi and MU Pricer'!H41</f>
        <v>109.575</v>
      </c>
      <c r="D42" s="326">
        <f>'DSCR Multi and MU Pricer'!I41</f>
        <v>109.375</v>
      </c>
      <c r="E42" s="179"/>
      <c r="F42" s="855" t="s">
        <v>294</v>
      </c>
      <c r="G42" s="855"/>
      <c r="H42" s="401" t="s">
        <v>372</v>
      </c>
      <c r="I42" s="402"/>
      <c r="J42" s="397">
        <v>-0.25</v>
      </c>
      <c r="K42" s="397">
        <v>-0.25</v>
      </c>
      <c r="L42" s="397">
        <v>-0.25</v>
      </c>
      <c r="M42" s="397">
        <v>-0.25</v>
      </c>
      <c r="N42" s="397">
        <v>-0.25</v>
      </c>
      <c r="O42" s="397">
        <v>-0.25</v>
      </c>
      <c r="P42" s="206" t="s">
        <v>12</v>
      </c>
      <c r="Q42" s="283" t="s">
        <v>12</v>
      </c>
      <c r="R42" s="852" t="s">
        <v>299</v>
      </c>
      <c r="S42" s="853"/>
      <c r="T42" s="853"/>
      <c r="U42" s="853"/>
      <c r="V42" s="853"/>
      <c r="W42" s="853"/>
      <c r="X42" s="854"/>
    </row>
    <row r="43" spans="2:25" ht="15.75" customHeight="1" x14ac:dyDescent="0.25">
      <c r="B43" s="175">
        <f>'DSCR Multi and MU Pricer'!A42-0.001</f>
        <v>10.874000000000001</v>
      </c>
      <c r="C43" s="403">
        <f>'DSCR Multi and MU Pricer'!H42</f>
        <v>109.825</v>
      </c>
      <c r="D43" s="326">
        <f>'DSCR Multi and MU Pricer'!I42</f>
        <v>109.625</v>
      </c>
      <c r="E43" s="179"/>
      <c r="F43" s="306"/>
      <c r="G43" s="307"/>
      <c r="H43" s="305"/>
      <c r="I43" s="304"/>
      <c r="J43" s="199"/>
      <c r="K43" s="199"/>
      <c r="L43" s="199"/>
      <c r="M43" s="199"/>
      <c r="N43" s="199"/>
      <c r="O43" s="199"/>
      <c r="P43" s="199"/>
      <c r="Q43" s="189" t="s">
        <v>12</v>
      </c>
      <c r="R43" s="636" t="s">
        <v>191</v>
      </c>
      <c r="S43" s="637"/>
      <c r="T43" s="637"/>
      <c r="U43" s="637"/>
      <c r="V43" s="637"/>
      <c r="W43" s="637"/>
      <c r="X43" s="638"/>
    </row>
    <row r="44" spans="2:25" ht="16.5" customHeight="1" x14ac:dyDescent="0.25">
      <c r="B44" s="211" t="s">
        <v>190</v>
      </c>
      <c r="C44" s="823">
        <v>98</v>
      </c>
      <c r="D44" s="823"/>
      <c r="E44" s="179"/>
      <c r="F44" s="846"/>
      <c r="G44" s="847"/>
      <c r="H44" s="305"/>
      <c r="I44" s="304"/>
      <c r="J44" s="199"/>
      <c r="K44" s="199"/>
      <c r="L44" s="199"/>
      <c r="M44" s="199"/>
      <c r="N44" s="199"/>
      <c r="O44" s="199"/>
      <c r="P44" s="199"/>
      <c r="Q44" s="189" t="s">
        <v>12</v>
      </c>
      <c r="R44" s="680" t="s">
        <v>360</v>
      </c>
      <c r="S44" s="681"/>
      <c r="T44" s="681"/>
      <c r="U44" s="681"/>
      <c r="V44" s="681"/>
      <c r="W44" s="681"/>
      <c r="X44" s="682"/>
    </row>
    <row r="45" spans="2:25" ht="16.149999999999999" customHeight="1" x14ac:dyDescent="0.25">
      <c r="B45" s="284" t="s">
        <v>192</v>
      </c>
      <c r="C45" s="285" t="s">
        <v>117</v>
      </c>
      <c r="D45" s="285" t="s">
        <v>193</v>
      </c>
      <c r="E45" s="179"/>
      <c r="F45" s="846"/>
      <c r="G45" s="847"/>
      <c r="H45" s="305"/>
      <c r="I45" s="304"/>
      <c r="J45" s="199"/>
      <c r="K45" s="199"/>
      <c r="L45" s="199"/>
      <c r="M45" s="199"/>
      <c r="N45" s="199"/>
      <c r="O45" s="199"/>
      <c r="P45" s="199"/>
      <c r="Q45" s="189" t="s">
        <v>12</v>
      </c>
      <c r="R45" s="680" t="s">
        <v>357</v>
      </c>
      <c r="S45" s="681"/>
      <c r="T45" s="681"/>
      <c r="U45" s="681"/>
      <c r="V45" s="681"/>
      <c r="W45" s="681"/>
      <c r="X45" s="682"/>
    </row>
    <row r="46" spans="2:25" ht="15.75" x14ac:dyDescent="0.25">
      <c r="B46" s="214" t="s">
        <v>195</v>
      </c>
      <c r="C46" s="215">
        <v>-1.5</v>
      </c>
      <c r="D46" s="216">
        <v>101</v>
      </c>
      <c r="E46" s="179"/>
      <c r="F46" s="846"/>
      <c r="G46" s="847"/>
      <c r="H46" s="305"/>
      <c r="I46" s="304"/>
      <c r="J46" s="199"/>
      <c r="K46" s="199"/>
      <c r="L46" s="199"/>
      <c r="M46" s="199"/>
      <c r="N46" s="199"/>
      <c r="O46" s="199"/>
      <c r="P46" s="199"/>
      <c r="Q46" s="189" t="s">
        <v>12</v>
      </c>
      <c r="R46" s="870" t="s">
        <v>59</v>
      </c>
      <c r="S46" s="871"/>
      <c r="T46" s="871"/>
      <c r="U46" s="871"/>
      <c r="V46" s="871"/>
      <c r="W46" s="871"/>
      <c r="X46" s="872"/>
    </row>
    <row r="47" spans="2:25" ht="16.5" customHeight="1" x14ac:dyDescent="0.25">
      <c r="B47" s="214" t="s">
        <v>197</v>
      </c>
      <c r="C47" s="218">
        <v>-1.5</v>
      </c>
      <c r="D47" s="216">
        <v>101</v>
      </c>
      <c r="E47" s="179"/>
      <c r="F47" s="846"/>
      <c r="G47" s="847"/>
      <c r="H47" s="305"/>
      <c r="I47" s="304"/>
      <c r="J47" s="199"/>
      <c r="K47" s="199"/>
      <c r="L47" s="199"/>
      <c r="M47" s="199"/>
      <c r="N47" s="199"/>
      <c r="O47" s="199"/>
      <c r="P47" s="199"/>
      <c r="Q47" s="189" t="s">
        <v>12</v>
      </c>
      <c r="R47" s="873" t="s">
        <v>295</v>
      </c>
      <c r="S47" s="874"/>
      <c r="T47" s="874"/>
      <c r="U47" s="874"/>
      <c r="V47" s="874"/>
      <c r="W47" s="874"/>
      <c r="X47" s="875"/>
      <c r="Y47" s="219"/>
    </row>
    <row r="48" spans="2:25" ht="14.45" customHeight="1" x14ac:dyDescent="0.25">
      <c r="B48" s="214">
        <v>12</v>
      </c>
      <c r="C48" s="218">
        <v>-1</v>
      </c>
      <c r="D48" s="216">
        <v>101.5</v>
      </c>
      <c r="E48" s="179"/>
      <c r="F48" s="846"/>
      <c r="G48" s="847"/>
      <c r="H48" s="305"/>
      <c r="I48" s="304"/>
      <c r="J48" s="199"/>
      <c r="K48" s="199"/>
      <c r="L48" s="199"/>
      <c r="M48" s="199"/>
      <c r="N48" s="199"/>
      <c r="O48" s="199"/>
      <c r="P48" s="199"/>
      <c r="Q48" s="189" t="s">
        <v>12</v>
      </c>
      <c r="R48" s="873" t="s">
        <v>296</v>
      </c>
      <c r="S48" s="874"/>
      <c r="T48" s="874"/>
      <c r="U48" s="874"/>
      <c r="V48" s="874"/>
      <c r="W48" s="874"/>
      <c r="X48" s="875"/>
      <c r="Y48" s="220"/>
    </row>
    <row r="49" spans="2:25" ht="14.45" customHeight="1" x14ac:dyDescent="0.25">
      <c r="B49" s="214">
        <v>24</v>
      </c>
      <c r="C49" s="218">
        <v>-0.5</v>
      </c>
      <c r="D49" s="216">
        <v>102.25</v>
      </c>
      <c r="E49" s="179"/>
      <c r="F49" s="846"/>
      <c r="G49" s="847"/>
      <c r="H49" s="305"/>
      <c r="I49" s="304"/>
      <c r="J49" s="199"/>
      <c r="K49" s="199"/>
      <c r="L49" s="199"/>
      <c r="M49" s="199"/>
      <c r="N49" s="199"/>
      <c r="O49" s="199"/>
      <c r="P49" s="199"/>
      <c r="Q49" s="189" t="s">
        <v>12</v>
      </c>
      <c r="R49" s="685" t="s">
        <v>297</v>
      </c>
      <c r="S49" s="686"/>
      <c r="T49" s="686"/>
      <c r="U49" s="686"/>
      <c r="V49" s="686"/>
      <c r="W49" s="686"/>
      <c r="X49" s="687"/>
      <c r="Y49" s="222"/>
    </row>
    <row r="50" spans="2:25" ht="14.45" customHeight="1" x14ac:dyDescent="0.25">
      <c r="B50" s="214">
        <v>36</v>
      </c>
      <c r="C50" s="218">
        <v>0</v>
      </c>
      <c r="D50" s="216">
        <v>102.75</v>
      </c>
      <c r="E50" s="179"/>
      <c r="F50" s="846"/>
      <c r="G50" s="847"/>
      <c r="H50" s="305"/>
      <c r="I50" s="304"/>
      <c r="J50" s="199"/>
      <c r="K50" s="199"/>
      <c r="L50" s="199"/>
      <c r="M50" s="199"/>
      <c r="N50" s="199"/>
      <c r="O50" s="199"/>
      <c r="P50" s="199"/>
      <c r="Q50" s="189" t="s">
        <v>12</v>
      </c>
      <c r="R50" s="675"/>
      <c r="S50" s="565"/>
      <c r="T50" s="565"/>
      <c r="U50" s="565"/>
      <c r="V50" s="565"/>
      <c r="W50" s="565"/>
      <c r="X50" s="676"/>
      <c r="Y50" s="222"/>
    </row>
    <row r="51" spans="2:25" ht="14.45" customHeight="1" x14ac:dyDescent="0.25">
      <c r="B51" s="214">
        <v>48</v>
      </c>
      <c r="C51" s="218">
        <v>0.25</v>
      </c>
      <c r="D51" s="216">
        <v>103.25</v>
      </c>
      <c r="E51" s="179"/>
      <c r="F51" s="846"/>
      <c r="G51" s="847"/>
      <c r="H51" s="305"/>
      <c r="I51" s="304"/>
      <c r="J51" s="199"/>
      <c r="K51" s="199"/>
      <c r="L51" s="199"/>
      <c r="M51" s="199"/>
      <c r="N51" s="199"/>
      <c r="O51" s="199"/>
      <c r="P51" s="199"/>
      <c r="Q51" s="189" t="s">
        <v>12</v>
      </c>
      <c r="R51" s="873" t="s">
        <v>199</v>
      </c>
      <c r="S51" s="874"/>
      <c r="T51" s="874"/>
      <c r="U51" s="874"/>
      <c r="V51" s="874"/>
      <c r="W51" s="874"/>
      <c r="X51" s="875"/>
      <c r="Y51" s="223"/>
    </row>
    <row r="52" spans="2:25" ht="14.45" customHeight="1" thickBot="1" x14ac:dyDescent="0.3">
      <c r="B52" s="214">
        <v>60</v>
      </c>
      <c r="C52" s="224">
        <v>0.5</v>
      </c>
      <c r="D52" s="216">
        <v>103.75</v>
      </c>
      <c r="E52" s="179"/>
      <c r="F52" s="846"/>
      <c r="G52" s="847"/>
      <c r="H52" s="305"/>
      <c r="I52" s="304"/>
      <c r="J52" s="199"/>
      <c r="K52" s="199"/>
      <c r="L52" s="199"/>
      <c r="M52" s="199"/>
      <c r="N52" s="199"/>
      <c r="O52" s="199"/>
      <c r="P52" s="199"/>
      <c r="Q52" s="189" t="s">
        <v>12</v>
      </c>
      <c r="R52" s="685" t="s">
        <v>277</v>
      </c>
      <c r="S52" s="686"/>
      <c r="T52" s="686"/>
      <c r="U52" s="686"/>
      <c r="V52" s="686"/>
      <c r="W52" s="686"/>
      <c r="X52" s="687"/>
      <c r="Y52" s="223"/>
    </row>
    <row r="53" spans="2:25" ht="15" customHeight="1" thickBot="1" x14ac:dyDescent="0.3">
      <c r="B53" s="820" t="s">
        <v>204</v>
      </c>
      <c r="C53" s="822"/>
      <c r="D53" s="225">
        <v>102.75</v>
      </c>
      <c r="E53" s="179"/>
      <c r="F53" s="859" t="s">
        <v>205</v>
      </c>
      <c r="G53" s="859"/>
      <c r="H53" s="859"/>
      <c r="I53" s="859"/>
      <c r="J53" s="179"/>
      <c r="K53" s="860" t="s">
        <v>133</v>
      </c>
      <c r="L53" s="860"/>
      <c r="M53" s="860"/>
      <c r="N53" s="860"/>
      <c r="O53" s="860"/>
      <c r="P53" s="226" t="s">
        <v>134</v>
      </c>
      <c r="Q53" s="410"/>
      <c r="R53" s="861" t="s">
        <v>206</v>
      </c>
      <c r="S53" s="862"/>
      <c r="T53" s="862"/>
      <c r="U53" s="862"/>
      <c r="V53" s="862"/>
      <c r="W53" s="862"/>
      <c r="X53" s="863"/>
    </row>
    <row r="54" spans="2:25" ht="15.75" x14ac:dyDescent="0.25">
      <c r="B54" s="214" t="s">
        <v>207</v>
      </c>
      <c r="C54" s="227" t="s">
        <v>208</v>
      </c>
      <c r="D54" s="408" t="s">
        <v>209</v>
      </c>
      <c r="E54" s="179"/>
      <c r="F54" s="856"/>
      <c r="G54" s="857"/>
      <c r="H54" s="857"/>
      <c r="I54" s="858"/>
      <c r="J54" s="179"/>
      <c r="K54" s="148" t="s">
        <v>69</v>
      </c>
      <c r="L54" s="864" t="s">
        <v>210</v>
      </c>
      <c r="M54" s="864"/>
      <c r="N54" s="865" t="s">
        <v>139</v>
      </c>
      <c r="O54" s="865"/>
      <c r="P54" s="151">
        <f>Control!$B$3</f>
        <v>5.23</v>
      </c>
      <c r="Q54" s="410"/>
      <c r="R54" s="866" t="s">
        <v>327</v>
      </c>
      <c r="S54" s="866"/>
      <c r="T54" s="866"/>
      <c r="U54" s="866"/>
      <c r="V54" s="866"/>
      <c r="W54" s="866"/>
      <c r="X54" s="867"/>
    </row>
    <row r="55" spans="2:25" ht="16.5" thickBot="1" x14ac:dyDescent="0.3">
      <c r="B55" s="229">
        <v>-0.5</v>
      </c>
      <c r="C55" s="230">
        <v>-0.375</v>
      </c>
      <c r="D55" s="409">
        <v>-0.25</v>
      </c>
      <c r="E55" s="232"/>
      <c r="F55" s="231" t="s">
        <v>211</v>
      </c>
      <c r="G55" s="231"/>
      <c r="H55" s="231"/>
      <c r="I55" s="231"/>
      <c r="J55" s="232"/>
      <c r="K55" s="333" t="s">
        <v>347</v>
      </c>
      <c r="L55" s="868" t="s">
        <v>210</v>
      </c>
      <c r="M55" s="868"/>
      <c r="N55" s="869" t="s">
        <v>348</v>
      </c>
      <c r="O55" s="869"/>
      <c r="P55" s="336">
        <f>Control!$B$3</f>
        <v>5.23</v>
      </c>
      <c r="Q55" s="233"/>
      <c r="R55" s="833"/>
      <c r="S55" s="833"/>
      <c r="T55" s="833"/>
      <c r="U55" s="833"/>
      <c r="V55" s="833"/>
      <c r="W55" s="833"/>
      <c r="X55" s="834"/>
    </row>
    <row r="56" spans="2:25" x14ac:dyDescent="0.25">
      <c r="N56" s="234"/>
      <c r="O56" s="234"/>
      <c r="P56" s="234"/>
    </row>
    <row r="57" spans="2:25" x14ac:dyDescent="0.25">
      <c r="N57" s="234"/>
      <c r="O57" s="234"/>
      <c r="P57" s="234"/>
    </row>
  </sheetData>
  <mergeCells count="88">
    <mergeCell ref="F16:P16"/>
    <mergeCell ref="R17:X17"/>
    <mergeCell ref="R18:X18"/>
    <mergeCell ref="R19:X19"/>
    <mergeCell ref="R20:X20"/>
    <mergeCell ref="F17:G18"/>
    <mergeCell ref="F19:G19"/>
    <mergeCell ref="R27:S27"/>
    <mergeCell ref="R38:X38"/>
    <mergeCell ref="R36:S36"/>
    <mergeCell ref="R15:X15"/>
    <mergeCell ref="R16:X16"/>
    <mergeCell ref="R21:X21"/>
    <mergeCell ref="T26:X26"/>
    <mergeCell ref="R37:X37"/>
    <mergeCell ref="R29:S29"/>
    <mergeCell ref="R24:T24"/>
    <mergeCell ref="U23:X23"/>
    <mergeCell ref="B2:D3"/>
    <mergeCell ref="B5:D5"/>
    <mergeCell ref="E5:Q5"/>
    <mergeCell ref="R5:X5"/>
    <mergeCell ref="F6:I6"/>
    <mergeCell ref="R7:X7"/>
    <mergeCell ref="R8:X8"/>
    <mergeCell ref="R9:X9"/>
    <mergeCell ref="R10:X10"/>
    <mergeCell ref="F15:I15"/>
    <mergeCell ref="R11:X11"/>
    <mergeCell ref="R12:X12"/>
    <mergeCell ref="R13:X13"/>
    <mergeCell ref="F7:G14"/>
    <mergeCell ref="R14:X14"/>
    <mergeCell ref="C44:D44"/>
    <mergeCell ref="R44:X44"/>
    <mergeCell ref="R45:X45"/>
    <mergeCell ref="F45:G45"/>
    <mergeCell ref="F44:G44"/>
    <mergeCell ref="F52:G52"/>
    <mergeCell ref="R52:X52"/>
    <mergeCell ref="T29:X29"/>
    <mergeCell ref="R30:S30"/>
    <mergeCell ref="R31:S31"/>
    <mergeCell ref="R32:S32"/>
    <mergeCell ref="R33:S33"/>
    <mergeCell ref="F39:G41"/>
    <mergeCell ref="F37:G38"/>
    <mergeCell ref="R46:X46"/>
    <mergeCell ref="R48:X48"/>
    <mergeCell ref="R47:X47"/>
    <mergeCell ref="F51:G51"/>
    <mergeCell ref="F34:G36"/>
    <mergeCell ref="R50:X50"/>
    <mergeCell ref="R51:X51"/>
    <mergeCell ref="F54:I54"/>
    <mergeCell ref="B53:C53"/>
    <mergeCell ref="F53:I53"/>
    <mergeCell ref="K53:O53"/>
    <mergeCell ref="R53:X53"/>
    <mergeCell ref="L54:M54"/>
    <mergeCell ref="N54:O54"/>
    <mergeCell ref="R54:X55"/>
    <mergeCell ref="L55:M55"/>
    <mergeCell ref="N55:O55"/>
    <mergeCell ref="R49:X49"/>
    <mergeCell ref="R42:X42"/>
    <mergeCell ref="R43:X43"/>
    <mergeCell ref="F42:G42"/>
    <mergeCell ref="F46:G46"/>
    <mergeCell ref="F47:G47"/>
    <mergeCell ref="F48:G48"/>
    <mergeCell ref="F49:G49"/>
    <mergeCell ref="F50:G50"/>
    <mergeCell ref="U24:X24"/>
    <mergeCell ref="F21:P21"/>
    <mergeCell ref="F22:G25"/>
    <mergeCell ref="R34:S34"/>
    <mergeCell ref="R35:S35"/>
    <mergeCell ref="F26:G33"/>
    <mergeCell ref="R26:S26"/>
    <mergeCell ref="R22:T22"/>
    <mergeCell ref="T27:X27"/>
    <mergeCell ref="R28:S28"/>
    <mergeCell ref="T28:X28"/>
    <mergeCell ref="U22:X22"/>
    <mergeCell ref="R25:S25"/>
    <mergeCell ref="T25:X25"/>
    <mergeCell ref="R23:T23"/>
  </mergeCells>
  <conditionalFormatting sqref="B45:C51">
    <cfRule type="cellIs" dxfId="27" priority="124" operator="equal">
      <formula>"N/A"</formula>
    </cfRule>
  </conditionalFormatting>
  <conditionalFormatting sqref="B6:D43">
    <cfRule type="cellIs" dxfId="26" priority="162" operator="equal">
      <formula>"N/A"</formula>
    </cfRule>
  </conditionalFormatting>
  <conditionalFormatting sqref="D46:D52">
    <cfRule type="cellIs" dxfId="25" priority="128" operator="equal">
      <formula>"N/A"</formula>
    </cfRule>
  </conditionalFormatting>
  <conditionalFormatting sqref="E5">
    <cfRule type="cellIs" dxfId="24" priority="166" operator="equal">
      <formula>"N/A"</formula>
    </cfRule>
  </conditionalFormatting>
  <conditionalFormatting sqref="F6:F7">
    <cfRule type="cellIs" dxfId="23" priority="155" operator="equal">
      <formula>"N/A"</formula>
    </cfRule>
  </conditionalFormatting>
  <conditionalFormatting sqref="F15:F17">
    <cfRule type="cellIs" dxfId="22" priority="158" operator="equal">
      <formula>"N/A"</formula>
    </cfRule>
  </conditionalFormatting>
  <conditionalFormatting sqref="F19">
    <cfRule type="cellIs" dxfId="21" priority="65" operator="equal">
      <formula>"N/A"</formula>
    </cfRule>
  </conditionalFormatting>
  <conditionalFormatting sqref="F21:F22">
    <cfRule type="cellIs" dxfId="20" priority="16" operator="equal">
      <formula>"N/A"</formula>
    </cfRule>
  </conditionalFormatting>
  <conditionalFormatting sqref="F26">
    <cfRule type="cellIs" dxfId="19" priority="19" operator="equal">
      <formula>"N/A"</formula>
    </cfRule>
  </conditionalFormatting>
  <conditionalFormatting sqref="F34">
    <cfRule type="cellIs" dxfId="18" priority="20" operator="equal">
      <formula>"N/A"</formula>
    </cfRule>
  </conditionalFormatting>
  <conditionalFormatting sqref="H43:H52">
    <cfRule type="cellIs" dxfId="17" priority="127" operator="equal">
      <formula>"N/A"</formula>
    </cfRule>
  </conditionalFormatting>
  <conditionalFormatting sqref="H7:I14">
    <cfRule type="cellIs" dxfId="16" priority="2" operator="equal">
      <formula>"N/A"</formula>
    </cfRule>
  </conditionalFormatting>
  <conditionalFormatting sqref="H19:I20">
    <cfRule type="cellIs" dxfId="15" priority="64" operator="equal">
      <formula>"N/A"</formula>
    </cfRule>
  </conditionalFormatting>
  <conditionalFormatting sqref="H23:I42">
    <cfRule type="cellIs" dxfId="14" priority="4" operator="equal">
      <formula>"N/A"</formula>
    </cfRule>
  </conditionalFormatting>
  <conditionalFormatting sqref="H22:O22">
    <cfRule type="cellIs" dxfId="13" priority="7" operator="equal">
      <formula>"N/A"</formula>
    </cfRule>
  </conditionalFormatting>
  <conditionalFormatting sqref="J37:L38">
    <cfRule type="cellIs" dxfId="12" priority="13" operator="equal">
      <formula>"N/A"</formula>
    </cfRule>
  </conditionalFormatting>
  <conditionalFormatting sqref="J40:L40">
    <cfRule type="cellIs" dxfId="11" priority="11" operator="equal">
      <formula>"N/A"</formula>
    </cfRule>
  </conditionalFormatting>
  <conditionalFormatting sqref="J19:N19">
    <cfRule type="cellIs" dxfId="10" priority="50" operator="equal">
      <formula>"N/A"</formula>
    </cfRule>
  </conditionalFormatting>
  <conditionalFormatting sqref="J39:N40">
    <cfRule type="cellIs" dxfId="9" priority="12" operator="equal">
      <formula>"N/A"</formula>
    </cfRule>
  </conditionalFormatting>
  <conditionalFormatting sqref="J22:O38">
    <cfRule type="cellIs" dxfId="8" priority="6" operator="equal">
      <formula>"N/A"</formula>
    </cfRule>
  </conditionalFormatting>
  <conditionalFormatting sqref="J41:O52">
    <cfRule type="cellIs" dxfId="7" priority="15" operator="equal">
      <formula>"N/A"</formula>
    </cfRule>
  </conditionalFormatting>
  <conditionalFormatting sqref="J15:P15">
    <cfRule type="cellIs" dxfId="6" priority="69" operator="equal">
      <formula>"N/A"</formula>
    </cfRule>
  </conditionalFormatting>
  <conditionalFormatting sqref="J20:P20">
    <cfRule type="cellIs" dxfId="5" priority="57" operator="equal">
      <formula>"N/A"</formula>
    </cfRule>
  </conditionalFormatting>
  <conditionalFormatting sqref="J6:Q6">
    <cfRule type="cellIs" dxfId="4" priority="3" operator="equal">
      <formula>"N/A"</formula>
    </cfRule>
  </conditionalFormatting>
  <conditionalFormatting sqref="O38:O40">
    <cfRule type="cellIs" dxfId="3" priority="10" operator="equal">
      <formula>"N/A"</formula>
    </cfRule>
  </conditionalFormatting>
  <conditionalFormatting sqref="P22:P52">
    <cfRule type="cellIs" dxfId="2" priority="14" operator="equal">
      <formula>"N/A"</formula>
    </cfRule>
  </conditionalFormatting>
  <conditionalFormatting sqref="Q16">
    <cfRule type="cellIs" dxfId="1" priority="126" operator="equal">
      <formula>"N/A"</formula>
    </cfRule>
  </conditionalFormatting>
  <conditionalFormatting sqref="Y49:Y52">
    <cfRule type="cellIs" dxfId="0" priority="165" operator="equal">
      <formula>"N/A"</formula>
    </cfRule>
  </conditionalFormatting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Flex Supreme</vt:lpstr>
      <vt:lpstr>Flex Supreme Pricer</vt:lpstr>
      <vt:lpstr>DSCR Supreme </vt:lpstr>
      <vt:lpstr>DSCR Supreme Pricer</vt:lpstr>
      <vt:lpstr>Flex Select</vt:lpstr>
      <vt:lpstr>Flex Select Pricer</vt:lpstr>
      <vt:lpstr>Investor DSCR</vt:lpstr>
      <vt:lpstr>Investor DSCR Pricer</vt:lpstr>
      <vt:lpstr>DSCR Multi and Mixed Use </vt:lpstr>
      <vt:lpstr>DSCR Multi and MU Pricer</vt:lpstr>
      <vt:lpstr>2nd Liens</vt:lpstr>
      <vt:lpstr>2nd Liens Pricer</vt:lpstr>
      <vt:lpstr>Control</vt:lpstr>
      <vt:lpstr>'2nd Liens'!Print_Area</vt:lpstr>
      <vt:lpstr>'DSCR Multi and Mixed Use '!Print_Area</vt:lpstr>
      <vt:lpstr>'DSCR Supreme '!Print_Area</vt:lpstr>
      <vt:lpstr>'Flex Select'!Print_Area</vt:lpstr>
      <vt:lpstr>'Flex Supreme'!Print_Area</vt:lpstr>
      <vt:lpstr>'Investor DSCR'!Print_Area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Eric Chesley</cp:lastModifiedBy>
  <cp:lastPrinted>2025-02-03T15:35:58Z</cp:lastPrinted>
  <dcterms:created xsi:type="dcterms:W3CDTF">2024-11-13T15:13:50Z</dcterms:created>
  <dcterms:modified xsi:type="dcterms:W3CDTF">2025-02-04T15:40:53Z</dcterms:modified>
</cp:coreProperties>
</file>